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Jarus-file01\R08業務\91_災害協定\災害協定関係\03 派遣可能者及び資機材リスト\"/>
    </mc:Choice>
  </mc:AlternateContent>
  <xr:revisionPtr revIDLastSave="0" documentId="13_ncr:1_{00F2C044-2DF6-44B3-9407-F9B51C58406B}" xr6:coauthVersionLast="47" xr6:coauthVersionMax="47" xr10:uidLastSave="{00000000-0000-0000-0000-000000000000}"/>
  <bookViews>
    <workbookView xWindow="-120" yWindow="-120" windowWidth="19440" windowHeight="14880" tabRatio="412" xr2:uid="{B35A10C4-1A75-4961-9842-653C0D59D0BC}"/>
  </bookViews>
  <sheets>
    <sheet name="聞き取り票（新）" sheetId="1" r:id="rId1"/>
    <sheet name="資機材チェック"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 l="1"/>
  <c r="H6" i="3"/>
  <c r="I6" i="3"/>
  <c r="H7" i="3"/>
  <c r="I7" i="3"/>
  <c r="H8" i="3"/>
  <c r="I8" i="3"/>
  <c r="H9" i="3"/>
  <c r="I9" i="3"/>
  <c r="H10" i="3"/>
  <c r="I10" i="3"/>
  <c r="H11" i="3"/>
  <c r="I11" i="3"/>
  <c r="H12" i="3"/>
  <c r="I12" i="3"/>
  <c r="H13" i="3"/>
  <c r="I13" i="3"/>
  <c r="H14" i="3"/>
  <c r="J14" i="3" s="1"/>
  <c r="I14" i="3"/>
  <c r="H15" i="3"/>
  <c r="J15" i="3" s="1"/>
  <c r="I15" i="3"/>
  <c r="H16" i="3"/>
  <c r="J16" i="3" s="1"/>
  <c r="I16" i="3"/>
  <c r="H17" i="3"/>
  <c r="J17" i="3" s="1"/>
  <c r="I17" i="3"/>
  <c r="H18" i="3"/>
  <c r="J18" i="3" s="1"/>
  <c r="I18" i="3"/>
  <c r="H19" i="3"/>
  <c r="J19" i="3" s="1"/>
  <c r="I19" i="3"/>
  <c r="H20" i="3"/>
  <c r="J20" i="3" s="1"/>
  <c r="I20" i="3"/>
  <c r="H21" i="3"/>
  <c r="J21" i="3" s="1"/>
  <c r="I21" i="3"/>
  <c r="H22" i="3"/>
  <c r="J22" i="3" s="1"/>
  <c r="I22" i="3"/>
  <c r="H23" i="3"/>
  <c r="J23" i="3" s="1"/>
  <c r="I23" i="3"/>
  <c r="H24" i="3"/>
  <c r="J24" i="3" s="1"/>
  <c r="I24" i="3"/>
  <c r="H25" i="3"/>
  <c r="J25" i="3" s="1"/>
  <c r="I25" i="3"/>
  <c r="H26" i="3"/>
  <c r="J26" i="3" s="1"/>
  <c r="I26" i="3"/>
  <c r="H27" i="3"/>
  <c r="J27" i="3" s="1"/>
  <c r="I27" i="3"/>
  <c r="H28" i="3"/>
  <c r="J28" i="3" s="1"/>
  <c r="I28" i="3"/>
  <c r="H29" i="3"/>
  <c r="J29" i="3" s="1"/>
  <c r="I29" i="3"/>
  <c r="H30" i="3"/>
  <c r="J30" i="3" s="1"/>
  <c r="I30" i="3"/>
  <c r="H31" i="3"/>
  <c r="J31" i="3" s="1"/>
  <c r="I31" i="3"/>
  <c r="H32" i="3"/>
  <c r="J32" i="3" s="1"/>
  <c r="I32" i="3"/>
  <c r="H33" i="3"/>
  <c r="J33" i="3" s="1"/>
  <c r="I33" i="3"/>
  <c r="H34" i="3"/>
  <c r="J34" i="3" s="1"/>
  <c r="I34" i="3"/>
  <c r="H35" i="3"/>
  <c r="J35" i="3" s="1"/>
  <c r="I35" i="3"/>
  <c r="H36" i="3"/>
  <c r="J36" i="3" s="1"/>
  <c r="I36" i="3"/>
  <c r="H37" i="3"/>
  <c r="J37" i="3" s="1"/>
  <c r="I37" i="3"/>
  <c r="H38" i="3"/>
  <c r="J38" i="3" s="1"/>
  <c r="I38" i="3"/>
  <c r="H39" i="3"/>
  <c r="J39" i="3" s="1"/>
  <c r="I39" i="3"/>
  <c r="H40" i="3"/>
  <c r="J40" i="3" s="1"/>
  <c r="I40" i="3"/>
  <c r="H41" i="3"/>
  <c r="J41" i="3" s="1"/>
  <c r="I41" i="3"/>
  <c r="H42" i="3"/>
  <c r="J42" i="3" s="1"/>
  <c r="I42" i="3"/>
  <c r="H43" i="3"/>
  <c r="J43" i="3" s="1"/>
  <c r="I43" i="3"/>
  <c r="H44" i="3"/>
  <c r="J44" i="3" s="1"/>
  <c r="I44" i="3"/>
  <c r="H45" i="3"/>
  <c r="J45" i="3" s="1"/>
  <c r="I45" i="3"/>
  <c r="H46" i="3"/>
  <c r="J46" i="3" s="1"/>
  <c r="I46" i="3"/>
  <c r="H47" i="3"/>
  <c r="J47" i="3" s="1"/>
  <c r="I47" i="3"/>
  <c r="H48" i="3"/>
  <c r="J48" i="3" s="1"/>
  <c r="I48" i="3"/>
  <c r="H49" i="3"/>
  <c r="J49" i="3" s="1"/>
  <c r="I49" i="3"/>
  <c r="H50" i="3"/>
  <c r="J50" i="3" s="1"/>
  <c r="I50" i="3"/>
  <c r="H51" i="3"/>
  <c r="J51" i="3" s="1"/>
  <c r="I51" i="3"/>
  <c r="H52" i="3"/>
  <c r="J52" i="3" s="1"/>
  <c r="I52" i="3"/>
  <c r="H53" i="3"/>
  <c r="J53" i="3" s="1"/>
  <c r="I53" i="3"/>
  <c r="H54" i="3"/>
  <c r="J54" i="3" s="1"/>
  <c r="I54" i="3"/>
  <c r="H55" i="3"/>
  <c r="J55" i="3" s="1"/>
  <c r="I55" i="3"/>
  <c r="J13" i="3" l="1"/>
  <c r="J12" i="3"/>
  <c r="J11" i="3"/>
  <c r="J9" i="3"/>
  <c r="J7" i="3"/>
  <c r="J10" i="3"/>
  <c r="J8" i="3"/>
  <c r="B3" i="3"/>
  <c r="J6" i="3"/>
  <c r="G41" i="1" l="1"/>
  <c r="D41" i="1"/>
  <c r="F38" i="1"/>
  <c r="F41" i="1"/>
  <c r="G40" i="1"/>
  <c r="E41" i="1"/>
  <c r="D39" i="1"/>
  <c r="D38" i="1"/>
  <c r="G38" i="1"/>
  <c r="F40" i="1"/>
  <c r="D40" i="1"/>
  <c r="E40" i="1"/>
  <c r="E38" i="1"/>
  <c r="G39" i="1"/>
  <c r="F39" i="1"/>
  <c r="E39" i="1"/>
</calcChain>
</file>

<file path=xl/sharedStrings.xml><?xml version="1.0" encoding="utf-8"?>
<sst xmlns="http://schemas.openxmlformats.org/spreadsheetml/2006/main" count="190" uniqueCount="128">
  <si>
    <t>「農業集落排水施設災害対策応援に関する協定」の聞き取り調査票（様式）</t>
    <rPh sb="23" eb="24">
      <t>キ</t>
    </rPh>
    <rPh sb="25" eb="26">
      <t>ト</t>
    </rPh>
    <rPh sb="27" eb="29">
      <t>チョウサ</t>
    </rPh>
    <rPh sb="29" eb="30">
      <t>ヒョウ</t>
    </rPh>
    <rPh sb="31" eb="33">
      <t>ヨウシキ</t>
    </rPh>
    <phoneticPr fontId="11"/>
  </si>
  <si>
    <t>【ご記入にあたって】</t>
    <rPh sb="2" eb="4">
      <t>キニュウ</t>
    </rPh>
    <phoneticPr fontId="11"/>
  </si>
  <si>
    <t>　・ この聞き取り内容に変更が生じた場合は、本聞き取り調査票を再度記入のうえ、ＦＡＸ・メール等により随時災害協定事務局までお知らせください。</t>
    <rPh sb="5" eb="6">
      <t>キ</t>
    </rPh>
    <rPh sb="7" eb="8">
      <t>ト</t>
    </rPh>
    <rPh sb="9" eb="11">
      <t>ナイヨウ</t>
    </rPh>
    <rPh sb="12" eb="14">
      <t>ヘンコウ</t>
    </rPh>
    <rPh sb="15" eb="16">
      <t>ショウ</t>
    </rPh>
    <rPh sb="18" eb="20">
      <t>バアイ</t>
    </rPh>
    <rPh sb="22" eb="23">
      <t>ホン</t>
    </rPh>
    <rPh sb="23" eb="24">
      <t>キ</t>
    </rPh>
    <rPh sb="25" eb="26">
      <t>ト</t>
    </rPh>
    <rPh sb="27" eb="29">
      <t>チョウサ</t>
    </rPh>
    <rPh sb="29" eb="30">
      <t>ヒョウ</t>
    </rPh>
    <rPh sb="31" eb="33">
      <t>サイド</t>
    </rPh>
    <rPh sb="33" eb="35">
      <t>キニュウ</t>
    </rPh>
    <rPh sb="46" eb="47">
      <t>トウ</t>
    </rPh>
    <rPh sb="50" eb="52">
      <t>ズイジ</t>
    </rPh>
    <rPh sb="52" eb="54">
      <t>サイガイ</t>
    </rPh>
    <rPh sb="54" eb="56">
      <t>キョウテイ</t>
    </rPh>
    <rPh sb="56" eb="59">
      <t>ジムキョク</t>
    </rPh>
    <rPh sb="62" eb="63">
      <t>シ</t>
    </rPh>
    <phoneticPr fontId="11"/>
  </si>
  <si>
    <t>本災害協定に関して、ご意見等があればご記入下さい。</t>
    <rPh sb="0" eb="1">
      <t>ホン</t>
    </rPh>
    <rPh sb="1" eb="3">
      <t>サイガイ</t>
    </rPh>
    <rPh sb="3" eb="5">
      <t>キョウテイ</t>
    </rPh>
    <rPh sb="6" eb="7">
      <t>カン</t>
    </rPh>
    <rPh sb="11" eb="13">
      <t>イケン</t>
    </rPh>
    <rPh sb="13" eb="14">
      <t>トウ</t>
    </rPh>
    <rPh sb="19" eb="21">
      <t>キニュウ</t>
    </rPh>
    <rPh sb="21" eb="22">
      <t>クダ</t>
    </rPh>
    <phoneticPr fontId="11"/>
  </si>
  <si>
    <t>　・ この聞き取り調査票は、協定第６条に基づき、災害協定事務局が各種リストを作成するために実施するものです。</t>
    <rPh sb="5" eb="6">
      <t>キ</t>
    </rPh>
    <rPh sb="7" eb="8">
      <t>ト</t>
    </rPh>
    <rPh sb="9" eb="12">
      <t>チョウサヒョウ</t>
    </rPh>
    <rPh sb="14" eb="16">
      <t>キョウテイ</t>
    </rPh>
    <rPh sb="16" eb="17">
      <t>ダイ</t>
    </rPh>
    <rPh sb="18" eb="19">
      <t>ジョウ</t>
    </rPh>
    <rPh sb="20" eb="21">
      <t>モト</t>
    </rPh>
    <rPh sb="24" eb="26">
      <t>サイガイ</t>
    </rPh>
    <rPh sb="26" eb="28">
      <t>キョウテイ</t>
    </rPh>
    <rPh sb="28" eb="31">
      <t>ジムキョク</t>
    </rPh>
    <rPh sb="32" eb="34">
      <t>カクシュ</t>
    </rPh>
    <rPh sb="38" eb="40">
      <t>サクセイ</t>
    </rPh>
    <rPh sb="45" eb="47">
      <t>ジッシ</t>
    </rPh>
    <phoneticPr fontId="11"/>
  </si>
  <si>
    <t>数量</t>
    <phoneticPr fontId="11"/>
  </si>
  <si>
    <t>　・ 派遣可能者については、あくまで予定としての記入で結構です。派遣可能者がいない場合又は特定できない場合は、空欄のままで結構です。</t>
    <rPh sb="3" eb="5">
      <t>ハケン</t>
    </rPh>
    <rPh sb="5" eb="7">
      <t>カノウ</t>
    </rPh>
    <rPh sb="7" eb="8">
      <t>シャ</t>
    </rPh>
    <rPh sb="18" eb="20">
      <t>ヨテイ</t>
    </rPh>
    <rPh sb="24" eb="26">
      <t>キニュウ</t>
    </rPh>
    <rPh sb="27" eb="29">
      <t>ケッコウ</t>
    </rPh>
    <rPh sb="32" eb="34">
      <t>ハケン</t>
    </rPh>
    <rPh sb="34" eb="36">
      <t>カノウ</t>
    </rPh>
    <rPh sb="36" eb="37">
      <t>シャ</t>
    </rPh>
    <rPh sb="41" eb="43">
      <t>バアイ</t>
    </rPh>
    <rPh sb="43" eb="44">
      <t>マタ</t>
    </rPh>
    <rPh sb="45" eb="47">
      <t>トクテイ</t>
    </rPh>
    <rPh sb="51" eb="53">
      <t>バアイ</t>
    </rPh>
    <phoneticPr fontId="11"/>
  </si>
  <si>
    <t>　・ 調達可能な資機材については、あくまで供与可能な資機材の記入で結構です。資機材をお持ちでない場合又は供与できない場合は、空欄のままで結構です。</t>
    <rPh sb="3" eb="5">
      <t>チョウタツ</t>
    </rPh>
    <rPh sb="5" eb="7">
      <t>カノウ</t>
    </rPh>
    <rPh sb="8" eb="11">
      <t>シキザイ</t>
    </rPh>
    <rPh sb="21" eb="23">
      <t>キョウヨ</t>
    </rPh>
    <rPh sb="23" eb="25">
      <t>カノウ</t>
    </rPh>
    <rPh sb="26" eb="27">
      <t>シ</t>
    </rPh>
    <rPh sb="27" eb="29">
      <t>キザイ</t>
    </rPh>
    <rPh sb="38" eb="39">
      <t>シ</t>
    </rPh>
    <rPh sb="39" eb="41">
      <t>キザイ</t>
    </rPh>
    <rPh sb="52" eb="54">
      <t>キョウヨ</t>
    </rPh>
    <rPh sb="58" eb="60">
      <t>バアイ</t>
    </rPh>
    <rPh sb="62" eb="64">
      <t>クウラン</t>
    </rPh>
    <rPh sb="68" eb="70">
      <t>ケッコウ</t>
    </rPh>
    <phoneticPr fontId="11"/>
  </si>
  <si>
    <t>施工</t>
    <phoneticPr fontId="11"/>
  </si>
  <si>
    <t>〒ｘｘｘ-ｘｘｘｘ　○○県○○市○○3-34-4</t>
    <rPh sb="12" eb="13">
      <t>ケン</t>
    </rPh>
    <rPh sb="15" eb="16">
      <t>シ</t>
    </rPh>
    <phoneticPr fontId="11"/>
  </si>
  <si>
    <t>　・ 実際に災害対策応援が必要となった際は、改めて派遣可能者及び供与可能な資機材の確認を実施させていただきます。</t>
    <rPh sb="3" eb="5">
      <t>ジッサイ</t>
    </rPh>
    <rPh sb="6" eb="8">
      <t>サイガイ</t>
    </rPh>
    <rPh sb="8" eb="10">
      <t>タイサク</t>
    </rPh>
    <rPh sb="10" eb="12">
      <t>オウエン</t>
    </rPh>
    <rPh sb="13" eb="15">
      <t>ヒツヨウ</t>
    </rPh>
    <rPh sb="19" eb="20">
      <t>サイ</t>
    </rPh>
    <rPh sb="22" eb="23">
      <t>アラタ</t>
    </rPh>
    <rPh sb="25" eb="27">
      <t>ハケン</t>
    </rPh>
    <rPh sb="27" eb="29">
      <t>カノウ</t>
    </rPh>
    <rPh sb="29" eb="30">
      <t>シャ</t>
    </rPh>
    <rPh sb="44" eb="46">
      <t>ジッシ</t>
    </rPh>
    <phoneticPr fontId="11"/>
  </si>
  <si>
    <t>１．調査票記入年月日</t>
    <rPh sb="2" eb="4">
      <t>チョウサ</t>
    </rPh>
    <rPh sb="4" eb="5">
      <t>ヒョウ</t>
    </rPh>
    <rPh sb="5" eb="7">
      <t>キニュウ</t>
    </rPh>
    <rPh sb="7" eb="10">
      <t>ネンガッピ</t>
    </rPh>
    <phoneticPr fontId="11"/>
  </si>
  <si>
    <t>項　　　目</t>
    <rPh sb="0" eb="1">
      <t>コウ</t>
    </rPh>
    <rPh sb="4" eb="5">
      <t>メ</t>
    </rPh>
    <phoneticPr fontId="11"/>
  </si>
  <si>
    <t>派遣可能者氏名</t>
    <rPh sb="5" eb="7">
      <t>シメイ</t>
    </rPh>
    <phoneticPr fontId="11"/>
  </si>
  <si>
    <t>記入欄</t>
    <rPh sb="0" eb="2">
      <t>キニュウ</t>
    </rPh>
    <rPh sb="2" eb="3">
      <t>ラン</t>
    </rPh>
    <phoneticPr fontId="11"/>
  </si>
  <si>
    <t>記入例</t>
    <rPh sb="0" eb="2">
      <t>キニュウ</t>
    </rPh>
    <rPh sb="2" eb="3">
      <t>レイ</t>
    </rPh>
    <phoneticPr fontId="11"/>
  </si>
  <si>
    <t>実際に派遣を依頼された場合に考慮すべき条件等があれば記入してください。</t>
    <rPh sb="0" eb="2">
      <t>ジッサイ</t>
    </rPh>
    <rPh sb="3" eb="5">
      <t>ハケン</t>
    </rPh>
    <rPh sb="6" eb="8">
      <t>イライ</t>
    </rPh>
    <rPh sb="11" eb="13">
      <t>バアイ</t>
    </rPh>
    <rPh sb="14" eb="16">
      <t>コウリョ</t>
    </rPh>
    <rPh sb="19" eb="21">
      <t>ジョウケン</t>
    </rPh>
    <rPh sb="21" eb="22">
      <t>トウ</t>
    </rPh>
    <rPh sb="26" eb="28">
      <t>キニュウ</t>
    </rPh>
    <phoneticPr fontId="11"/>
  </si>
  <si>
    <t>記入年月日</t>
    <rPh sb="0" eb="2">
      <t>キニュウ</t>
    </rPh>
    <rPh sb="2" eb="5">
      <t>ネンガッピ</t>
    </rPh>
    <phoneticPr fontId="11"/>
  </si>
  <si>
    <t>2011/ｘｘ/ｘｘ</t>
    <phoneticPr fontId="11"/>
  </si>
  <si>
    <t>２．災害協定窓口リスト</t>
    <rPh sb="2" eb="4">
      <t>サイガイ</t>
    </rPh>
    <rPh sb="4" eb="6">
      <t>キョウテイ</t>
    </rPh>
    <rPh sb="6" eb="8">
      <t>マドグチ</t>
    </rPh>
    <phoneticPr fontId="11"/>
  </si>
  <si>
    <t>都道府県名</t>
    <rPh sb="0" eb="4">
      <t>トドウフケン</t>
    </rPh>
    <rPh sb="4" eb="5">
      <t>メイ</t>
    </rPh>
    <phoneticPr fontId="11"/>
  </si>
  <si>
    <t>○○県</t>
    <rPh sb="2" eb="3">
      <t>ケン</t>
    </rPh>
    <phoneticPr fontId="11"/>
  </si>
  <si>
    <t>団体名（機関名）</t>
    <rPh sb="0" eb="2">
      <t>ダンタイ</t>
    </rPh>
    <rPh sb="2" eb="3">
      <t>メイ</t>
    </rPh>
    <rPh sb="4" eb="6">
      <t>キカン</t>
    </rPh>
    <rPh sb="6" eb="7">
      <t>メイ</t>
    </rPh>
    <phoneticPr fontId="11"/>
  </si>
  <si>
    <t>○○市、○○県土地改良事業団体連合会</t>
    <rPh sb="2" eb="3">
      <t>シ</t>
    </rPh>
    <rPh sb="6" eb="7">
      <t>ケン</t>
    </rPh>
    <rPh sb="7" eb="9">
      <t>トチ</t>
    </rPh>
    <rPh sb="9" eb="11">
      <t>カイリョウ</t>
    </rPh>
    <rPh sb="11" eb="13">
      <t>ジギョウ</t>
    </rPh>
    <rPh sb="13" eb="15">
      <t>ダンタイ</t>
    </rPh>
    <rPh sb="15" eb="18">
      <t>レンゴウカイ</t>
    </rPh>
    <phoneticPr fontId="11"/>
  </si>
  <si>
    <t>必ず、ご記入ください。</t>
    <rPh sb="0" eb="1">
      <t>カナラ</t>
    </rPh>
    <rPh sb="4" eb="6">
      <t>キニュウ</t>
    </rPh>
    <phoneticPr fontId="11"/>
  </si>
  <si>
    <t>連絡窓口部署</t>
    <rPh sb="0" eb="2">
      <t>レンラク</t>
    </rPh>
    <rPh sb="2" eb="4">
      <t>マドグチ</t>
    </rPh>
    <rPh sb="4" eb="6">
      <t>ブショ</t>
    </rPh>
    <phoneticPr fontId="11"/>
  </si>
  <si>
    <t>上下水道部下水道課</t>
    <rPh sb="0" eb="2">
      <t>ジョウゲ</t>
    </rPh>
    <rPh sb="2" eb="4">
      <t>スイドウ</t>
    </rPh>
    <rPh sb="4" eb="5">
      <t>ブ</t>
    </rPh>
    <rPh sb="5" eb="8">
      <t>ゲスイドウ</t>
    </rPh>
    <rPh sb="8" eb="9">
      <t>カ</t>
    </rPh>
    <phoneticPr fontId="11"/>
  </si>
  <si>
    <t>設計・積算</t>
    <phoneticPr fontId="11"/>
  </si>
  <si>
    <t>担当者氏名</t>
    <rPh sb="0" eb="3">
      <t>タントウシャ</t>
    </rPh>
    <rPh sb="3" eb="5">
      <t>シメイ</t>
    </rPh>
    <phoneticPr fontId="11"/>
  </si>
  <si>
    <t>連絡窓口住所</t>
    <rPh sb="0" eb="2">
      <t>レンラク</t>
    </rPh>
    <rPh sb="2" eb="4">
      <t>マドグチ</t>
    </rPh>
    <rPh sb="4" eb="6">
      <t>ジュウショ</t>
    </rPh>
    <phoneticPr fontId="11"/>
  </si>
  <si>
    <t>FAX</t>
    <phoneticPr fontId="11"/>
  </si>
  <si>
    <t>集排　太郎</t>
    <rPh sb="0" eb="2">
      <t>シュウハイ</t>
    </rPh>
    <rPh sb="3" eb="5">
      <t>タロウ</t>
    </rPh>
    <phoneticPr fontId="11"/>
  </si>
  <si>
    <t>E-mail</t>
    <phoneticPr fontId="11"/>
  </si>
  <si>
    <t>xxx-xxxxxi@xxxxx.or.jp</t>
    <phoneticPr fontId="11"/>
  </si>
  <si>
    <t>TEL</t>
    <phoneticPr fontId="11"/>
  </si>
  <si>
    <t>xxx-xxx-xxxx</t>
    <phoneticPr fontId="11"/>
  </si>
  <si>
    <t>規格</t>
    <phoneticPr fontId="11"/>
  </si>
  <si>
    <t>資機材名</t>
    <phoneticPr fontId="11"/>
  </si>
  <si>
    <t>３．派遣可能者リスト</t>
    <phoneticPr fontId="11"/>
  </si>
  <si>
    <t>所属部署</t>
    <phoneticPr fontId="11"/>
  </si>
  <si>
    <t>農集排等に関する技術的経験年数</t>
    <phoneticPr fontId="11"/>
  </si>
  <si>
    <t>4 年</t>
    <rPh sb="2" eb="3">
      <t>ネン</t>
    </rPh>
    <phoneticPr fontId="11"/>
  </si>
  <si>
    <t>主に管路工事に係る業務に従事。（過去に災害応援への参加実績あり。）</t>
    <rPh sb="0" eb="1">
      <t>オモ</t>
    </rPh>
    <rPh sb="2" eb="4">
      <t>カンロ</t>
    </rPh>
    <rPh sb="4" eb="6">
      <t>コウジ</t>
    </rPh>
    <rPh sb="7" eb="8">
      <t>カカワ</t>
    </rPh>
    <rPh sb="9" eb="11">
      <t>ギョウム</t>
    </rPh>
    <rPh sb="12" eb="14">
      <t>ジュウジ</t>
    </rPh>
    <rPh sb="16" eb="18">
      <t>カコ</t>
    </rPh>
    <rPh sb="19" eb="21">
      <t>サイガイ</t>
    </rPh>
    <rPh sb="21" eb="23">
      <t>オウエン</t>
    </rPh>
    <rPh sb="25" eb="27">
      <t>サンカ</t>
    </rPh>
    <rPh sb="27" eb="29">
      <t>ジッセキ</t>
    </rPh>
    <phoneticPr fontId="11"/>
  </si>
  <si>
    <t>- 年</t>
    <phoneticPr fontId="11"/>
  </si>
  <si>
    <t>管理</t>
    <phoneticPr fontId="11"/>
  </si>
  <si>
    <t>実際に資機材の供与を依頼された場合に考慮すべき条件等があれば記入してください。</t>
    <rPh sb="0" eb="2">
      <t>ジッサイ</t>
    </rPh>
    <rPh sb="3" eb="6">
      <t>シキザイ</t>
    </rPh>
    <rPh sb="7" eb="9">
      <t>キョウヨ</t>
    </rPh>
    <rPh sb="10" eb="12">
      <t>イライ</t>
    </rPh>
    <rPh sb="15" eb="17">
      <t>バアイ</t>
    </rPh>
    <phoneticPr fontId="11"/>
  </si>
  <si>
    <t>４．調達可能資機材リスト</t>
    <rPh sb="2" eb="4">
      <t>チョウタツ</t>
    </rPh>
    <phoneticPr fontId="11"/>
  </si>
  <si>
    <t>ミラー、ライト</t>
    <phoneticPr fontId="11"/>
  </si>
  <si>
    <t>柄長　６ｍ</t>
    <rPh sb="0" eb="1">
      <t>エ</t>
    </rPh>
    <rPh sb="1" eb="2">
      <t>ナガ</t>
    </rPh>
    <phoneticPr fontId="11"/>
  </si>
  <si>
    <t>各１セット</t>
    <rPh sb="0" eb="1">
      <t>カク</t>
    </rPh>
    <phoneticPr fontId="11"/>
  </si>
  <si>
    <t>業務で使用していない限りは供与可能である。</t>
    <rPh sb="0" eb="2">
      <t>ギョウム</t>
    </rPh>
    <rPh sb="3" eb="5">
      <t>シヨウ</t>
    </rPh>
    <rPh sb="10" eb="11">
      <t>カギ</t>
    </rPh>
    <rPh sb="13" eb="15">
      <t>キョウヨ</t>
    </rPh>
    <rPh sb="15" eb="17">
      <t>カノウ</t>
    </rPh>
    <phoneticPr fontId="11"/>
  </si>
  <si>
    <t>５．その他</t>
    <rPh sb="4" eb="5">
      <t>タ</t>
    </rPh>
    <phoneticPr fontId="11"/>
  </si>
  <si>
    <t>(記入例）　職員数の減もあり、災害に対する人材、資材等の派遣は困難ですが今後ご指導くださいますようお願いいたします。</t>
    <rPh sb="1" eb="4">
      <t>キニュウレイ</t>
    </rPh>
    <rPh sb="6" eb="8">
      <t>ショクイン</t>
    </rPh>
    <rPh sb="8" eb="9">
      <t>スウ</t>
    </rPh>
    <rPh sb="10" eb="11">
      <t>ゲン</t>
    </rPh>
    <rPh sb="15" eb="17">
      <t>サイガイ</t>
    </rPh>
    <rPh sb="18" eb="19">
      <t>タイ</t>
    </rPh>
    <rPh sb="21" eb="23">
      <t>ジンザイ</t>
    </rPh>
    <rPh sb="24" eb="26">
      <t>シザイ</t>
    </rPh>
    <rPh sb="26" eb="27">
      <t>トウ</t>
    </rPh>
    <rPh sb="28" eb="30">
      <t>ハケン</t>
    </rPh>
    <rPh sb="31" eb="33">
      <t>コンナン</t>
    </rPh>
    <rPh sb="36" eb="38">
      <t>コンゴ</t>
    </rPh>
    <rPh sb="39" eb="41">
      <t>シドウ</t>
    </rPh>
    <rPh sb="50" eb="51">
      <t>ネガ</t>
    </rPh>
    <phoneticPr fontId="11"/>
  </si>
  <si>
    <t>団体区分</t>
    <rPh sb="0" eb="2">
      <t>ダンタイ</t>
    </rPh>
    <rPh sb="2" eb="4">
      <t>クブン</t>
    </rPh>
    <phoneticPr fontId="11"/>
  </si>
  <si>
    <t>都道府県、市町村、土地連</t>
    <rPh sb="0" eb="4">
      <t>トドウフケン</t>
    </rPh>
    <rPh sb="5" eb="8">
      <t>シチョウソン</t>
    </rPh>
    <rPh sb="9" eb="12">
      <t>トチレン</t>
    </rPh>
    <phoneticPr fontId="11"/>
  </si>
  <si>
    <t>給水車＊注３）</t>
  </si>
  <si>
    <t>調査用車両（管内ＴＶカメラ調査の場合）</t>
  </si>
  <si>
    <t>高圧洗浄車＊注３）</t>
  </si>
  <si>
    <t>バキューム車＊注３）</t>
  </si>
  <si>
    <t>ＴＶカメラ搭載車＊注３）</t>
  </si>
  <si>
    <t>ＵＳＢメモリー</t>
  </si>
  <si>
    <t>その他機材</t>
  </si>
  <si>
    <t>ノートパソコン、タブレット端末（データ整理用）</t>
  </si>
  <si>
    <t>発電機（燃料）</t>
  </si>
  <si>
    <t>投光器</t>
  </si>
  <si>
    <t>健康保険証のコピー</t>
  </si>
  <si>
    <t>調査用安全機材</t>
  </si>
  <si>
    <t>軍手等</t>
  </si>
  <si>
    <t>安全チョッキ</t>
  </si>
  <si>
    <t>命綱</t>
  </si>
  <si>
    <t>安全帯</t>
  </si>
  <si>
    <t>安全靴</t>
  </si>
  <si>
    <t>ヘルメット</t>
  </si>
  <si>
    <t>送風機</t>
  </si>
  <si>
    <t>ガス検知器（電池）</t>
  </si>
  <si>
    <t>誘導灯</t>
  </si>
  <si>
    <t>交通規制用機材</t>
  </si>
  <si>
    <t>バリケード</t>
  </si>
  <si>
    <t>ロープ</t>
  </si>
  <si>
    <t>セーフティコーン（反射テープ付）</t>
  </si>
  <si>
    <t>緊急連絡表（表－８－７－１）</t>
  </si>
  <si>
    <t>通信用機材</t>
  </si>
  <si>
    <t>無線機（電池）</t>
  </si>
  <si>
    <t>携帯電話（電池・車載用充電器等）</t>
  </si>
  <si>
    <t>ラジオ（電池）</t>
  </si>
  <si>
    <t>黒板（ホワイトボード）</t>
  </si>
  <si>
    <t>記録用機材</t>
  </si>
  <si>
    <t>写真判定用メジャー</t>
  </si>
  <si>
    <t>デジタルカメラ（電池・充電器、メモリー）</t>
  </si>
  <si>
    <t>筆記具（濡れても書けるもの）</t>
  </si>
  <si>
    <t>はしご・脚立</t>
  </si>
  <si>
    <t>調査用機材</t>
  </si>
  <si>
    <t>絶縁手袋（ゴム手袋）＊注１）</t>
  </si>
  <si>
    <t>絶縁抵抗計＊注１）</t>
  </si>
  <si>
    <t>検電器＊注１）</t>
  </si>
  <si>
    <t>キャスター付機材収納箱</t>
  </si>
  <si>
    <t>バール</t>
  </si>
  <si>
    <t>リボンロッド</t>
  </si>
  <si>
    <t>ポール</t>
  </si>
  <si>
    <t>測量機器</t>
  </si>
  <si>
    <t>カラースプレー</t>
  </si>
  <si>
    <t>スコップ</t>
  </si>
  <si>
    <t>ハンマー</t>
  </si>
  <si>
    <t>マイナスドライバー</t>
  </si>
  <si>
    <t>スタッフ</t>
  </si>
  <si>
    <t>巻尺</t>
  </si>
  <si>
    <t>懐中電灯（電池）</t>
  </si>
  <si>
    <t>コンベックス</t>
  </si>
  <si>
    <t>★重要項目</t>
  </si>
  <si>
    <t>点検用ライト</t>
  </si>
  <si>
    <t>点検用ミラー</t>
  </si>
  <si>
    <t>マンホール蓋開閉器</t>
  </si>
  <si>
    <t>反映順位</t>
  </si>
  <si>
    <t>優先</t>
  </si>
  <si>
    <t>リンク値</t>
  </si>
  <si>
    <t>条件等</t>
  </si>
  <si>
    <t>数量</t>
  </si>
  <si>
    <t>規格</t>
  </si>
  <si>
    <t>資機材名</t>
  </si>
  <si>
    <t>チェック欄</t>
  </si>
  <si>
    <t>区分</t>
  </si>
  <si>
    <t>No</t>
  </si>
  <si>
    <t>選択数</t>
  </si>
  <si>
    <t>該当する資機材をチェックしてください。一覧のリストには4つのみ表示されます。4つ以上入力された場合もとても助かります。</t>
    <phoneticPr fontId="11"/>
  </si>
  <si>
    <t>管口カメラ</t>
    <phoneticPr fontId="11"/>
  </si>
  <si>
    <t>点検用ミラー</t>
    <rPh sb="0" eb="3">
      <t>テンケンヨウ</t>
    </rPh>
    <phoneticPr fontId="11"/>
  </si>
  <si>
    <t>資機材チェック</t>
    <phoneticPr fontId="11"/>
  </si>
  <si>
    <t>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</si>
</sst>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年&quot;"/>
  </numFmts>
  <fonts count="25">
    <font>
      <sz val="11"/>
      <name val="ＭＳ Ｐゴシック"/>
      <family val="3"/>
      <charset val="128"/>
    </font>
    <font>
      <b/>
      <sz val="11"/>
      <name val="ＭＳ Ｐゴシック"/>
      <family val="3"/>
      <charset val="128"/>
    </font>
    <font>
      <u/>
      <sz val="11"/>
      <color indexed="12"/>
      <name val="ＭＳ Ｐゴシック"/>
      <family val="3"/>
      <charset val="128"/>
    </font>
    <font>
      <sz val="11"/>
      <color indexed="17"/>
      <name val="ＭＳ Ｐゴシック"/>
      <family val="3"/>
      <charset val="128"/>
    </font>
    <font>
      <b/>
      <sz val="16"/>
      <color indexed="10"/>
      <name val="ＭＳ Ｐゴシック"/>
      <family val="3"/>
      <charset val="128"/>
    </font>
    <font>
      <b/>
      <sz val="11"/>
      <color indexed="12"/>
      <name val="ＭＳ Ｐゴシック"/>
      <family val="3"/>
      <charset val="128"/>
    </font>
    <font>
      <b/>
      <sz val="11"/>
      <color indexed="10"/>
      <name val="ＭＳ Ｐゴシック"/>
      <family val="3"/>
      <charset val="128"/>
    </font>
    <font>
      <sz val="11"/>
      <color indexed="12"/>
      <name val="ＭＳ Ｐゴシック"/>
      <family val="3"/>
      <charset val="128"/>
    </font>
    <font>
      <sz val="11"/>
      <color indexed="10"/>
      <name val="ＭＳ Ｐゴシック"/>
      <family val="3"/>
      <charset val="128"/>
    </font>
    <font>
      <sz val="10"/>
      <name val="ＭＳ Ｐゴシック"/>
      <family val="3"/>
      <charset val="128"/>
    </font>
    <font>
      <sz val="10"/>
      <color indexed="12"/>
      <name val="ＭＳ Ｐゴシック"/>
      <family val="3"/>
      <charset val="128"/>
    </font>
    <font>
      <sz val="6"/>
      <name val="ＭＳ Ｐゴシック"/>
      <family val="3"/>
      <charset val="128"/>
    </font>
    <font>
      <sz val="10"/>
      <color rgb="FF0066FF"/>
      <name val="ＭＳ Ｐゴシック"/>
      <family val="3"/>
      <charset val="128"/>
    </font>
    <font>
      <b/>
      <sz val="10"/>
      <color rgb="FF000000"/>
      <name val="ＭＳ Ｐゴシック"/>
      <family val="3"/>
      <charset val="128"/>
    </font>
    <font>
      <sz val="10"/>
      <color rgb="FF000000"/>
      <name val="ＭＳ Ｐゴシック"/>
      <family val="3"/>
      <charset val="128"/>
    </font>
    <font>
      <sz val="10"/>
      <color rgb="FF1F2937"/>
      <name val="Yu Gothic"/>
      <family val="3"/>
      <charset val="128"/>
    </font>
    <font>
      <b/>
      <sz val="10"/>
      <color rgb="FFFFFFFF"/>
      <name val="Yu Gothic"/>
      <family val="3"/>
      <charset val="128"/>
    </font>
    <font>
      <b/>
      <u/>
      <sz val="11"/>
      <color indexed="12"/>
      <name val="メイリオ"/>
      <family val="3"/>
      <charset val="128"/>
    </font>
    <font>
      <b/>
      <u/>
      <sz val="11"/>
      <color indexed="12"/>
      <name val="ＭＳ Ｐゴシック"/>
      <family val="3"/>
      <charset val="128"/>
    </font>
    <font>
      <b/>
      <sz val="14"/>
      <color rgb="FFFFFFFF"/>
      <name val="ＭＳ Ｐゴシック"/>
      <family val="3"/>
      <charset val="128"/>
    </font>
    <font>
      <sz val="12"/>
      <color rgb="FF475569"/>
      <name val="ＭＳ Ｐゴシック"/>
      <family val="3"/>
      <charset val="128"/>
    </font>
    <font>
      <b/>
      <sz val="10"/>
      <color rgb="FF0F172A"/>
      <name val="ＭＳ Ｐゴシック"/>
      <family val="3"/>
      <charset val="128"/>
    </font>
    <font>
      <sz val="9"/>
      <color rgb="FF475569"/>
      <name val="ＭＳ Ｐゴシック"/>
      <family val="3"/>
      <charset val="128"/>
    </font>
    <font>
      <b/>
      <sz val="10"/>
      <color rgb="FFFFFFFF"/>
      <name val="ＭＳ Ｐゴシック"/>
      <family val="3"/>
      <charset val="128"/>
    </font>
    <font>
      <sz val="10"/>
      <color rgb="FF1F2937"/>
      <name val="ＭＳ Ｐゴシック"/>
      <family val="3"/>
      <charset val="128"/>
    </font>
  </fonts>
  <fills count="10">
    <fill>
      <patternFill patternType="none"/>
    </fill>
    <fill>
      <patternFill patternType="gray125"/>
    </fill>
    <fill>
      <patternFill patternType="solid">
        <fgColor rgb="FFFFFFFF"/>
      </patternFill>
    </fill>
    <fill>
      <patternFill patternType="solid">
        <fgColor rgb="FFF8FAFC"/>
      </patternFill>
    </fill>
    <fill>
      <patternFill patternType="solid">
        <fgColor rgb="FFFFF7ED"/>
      </patternFill>
    </fill>
    <fill>
      <patternFill patternType="solid">
        <fgColor rgb="FF0369A1"/>
      </patternFill>
    </fill>
    <fill>
      <patternFill patternType="solid">
        <fgColor rgb="FFF0F9FF"/>
      </patternFill>
    </fill>
    <fill>
      <patternFill patternType="solid">
        <fgColor rgb="FF0F172A"/>
      </patternFill>
    </fill>
    <fill>
      <patternFill patternType="solid">
        <fgColor theme="6" tint="0.59999389629810485"/>
        <bgColor indexed="64"/>
      </patternFill>
    </fill>
    <fill>
      <patternFill patternType="solid">
        <fgColor theme="2" tint="-9.9978637043366805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E2E8F0"/>
      </left>
      <right style="thin">
        <color rgb="FFE2E8F0"/>
      </right>
      <top style="thin">
        <color rgb="FFE2E8F0"/>
      </top>
      <bottom style="thin">
        <color rgb="FFE2E8F0"/>
      </bottom>
      <diagonal/>
    </border>
    <border>
      <left style="thin">
        <color theme="1"/>
      </left>
      <right style="thin">
        <color theme="1"/>
      </right>
      <top style="thin">
        <color theme="1"/>
      </top>
      <bottom style="thin">
        <color theme="1"/>
      </bottom>
      <diagonal/>
    </border>
    <border>
      <left/>
      <right style="thin">
        <color rgb="FFE2E8F0"/>
      </right>
      <top style="thin">
        <color rgb="FFE2E8F0"/>
      </top>
      <bottom style="thin">
        <color rgb="FFE2E8F0"/>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right style="thin">
        <color rgb="FFE2E8F0"/>
      </right>
      <top style="thin">
        <color rgb="FFE2E8F0"/>
      </top>
      <bottom style="thin">
        <color theme="1"/>
      </bottom>
      <diagonal/>
    </border>
    <border>
      <left/>
      <right/>
      <top style="thin">
        <color rgb="FFE2E8F0"/>
      </top>
      <bottom style="thin">
        <color theme="1"/>
      </bottom>
      <diagonal/>
    </border>
    <border>
      <left style="thin">
        <color rgb="FFE2E8F0"/>
      </left>
      <right/>
      <top style="thin">
        <color rgb="FFE2E8F0"/>
      </top>
      <bottom style="thin">
        <color theme="1"/>
      </bottom>
      <diagonal/>
    </border>
    <border>
      <left style="thin">
        <color rgb="FFE2E8F0"/>
      </left>
      <right/>
      <top/>
      <bottom style="thin">
        <color theme="1"/>
      </bottom>
      <diagonal/>
    </border>
    <border>
      <left style="thin">
        <color rgb="FFE2E8F0"/>
      </left>
      <right style="thin">
        <color theme="1"/>
      </right>
      <top style="thin">
        <color theme="1"/>
      </top>
      <bottom/>
      <diagonal/>
    </border>
    <border>
      <left style="thin">
        <color theme="1"/>
      </left>
      <right style="thin">
        <color rgb="FFE2E8F0"/>
      </right>
      <top style="thin">
        <color theme="1"/>
      </top>
      <bottom/>
      <diagonal/>
    </border>
    <border>
      <left style="thin">
        <color rgb="FFE2E8F0"/>
      </left>
      <right style="thin">
        <color rgb="FFE2E8F0"/>
      </right>
      <top style="thin">
        <color theme="1"/>
      </top>
      <bottom/>
      <diagonal/>
    </border>
    <border>
      <left/>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70">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1" fillId="0" borderId="0" xfId="0" applyFont="1">
      <alignment vertical="center"/>
    </xf>
    <xf numFmtId="57" fontId="0" fillId="0" borderId="0" xfId="0" applyNumberForma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57"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6" fillId="0" borderId="0" xfId="0" applyFont="1" applyAlignment="1">
      <alignment horizontal="center" vertical="center"/>
    </xf>
    <xf numFmtId="0" fontId="2" fillId="0" borderId="0" xfId="1" applyAlignment="1" applyProtection="1">
      <alignment horizontal="center" vertical="center"/>
    </xf>
    <xf numFmtId="0" fontId="0" fillId="0" borderId="1" xfId="0" applyBorder="1">
      <alignment vertical="center"/>
    </xf>
    <xf numFmtId="176" fontId="7" fillId="0" borderId="1" xfId="0" applyNumberFormat="1" applyFont="1" applyBorder="1" applyAlignment="1">
      <alignment horizontal="center" vertical="center"/>
    </xf>
    <xf numFmtId="176" fontId="7" fillId="0" borderId="1" xfId="0" quotePrefix="1" applyNumberFormat="1" applyFont="1" applyBorder="1" applyAlignment="1">
      <alignment horizontal="center" vertical="center"/>
    </xf>
    <xf numFmtId="0" fontId="10" fillId="0" borderId="1" xfId="0" applyFont="1" applyBorder="1" applyAlignment="1">
      <alignment vertical="top" wrapText="1"/>
    </xf>
    <xf numFmtId="0" fontId="15" fillId="2" borderId="7" xfId="0" applyFont="1" applyFill="1" applyBorder="1" applyAlignment="1">
      <alignment vertical="center" wrapText="1"/>
    </xf>
    <xf numFmtId="0" fontId="16" fillId="5" borderId="7"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5" fillId="2" borderId="9" xfId="0" applyFont="1" applyFill="1" applyBorder="1" applyAlignment="1">
      <alignment vertical="center" wrapText="1"/>
    </xf>
    <xf numFmtId="0" fontId="13"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1" fillId="6" borderId="8" xfId="0" applyFont="1" applyFill="1" applyBorder="1" applyAlignment="1">
      <alignment horizontal="center" vertical="center"/>
    </xf>
    <xf numFmtId="0" fontId="22" fillId="2" borderId="16" xfId="0" applyFont="1" applyFill="1" applyBorder="1" applyAlignment="1">
      <alignment vertical="center" wrapText="1"/>
    </xf>
    <xf numFmtId="0" fontId="23" fillId="5"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1" xfId="0" applyFont="1" applyFill="1" applyBorder="1" applyAlignment="1">
      <alignment vertical="center" wrapText="1"/>
    </xf>
    <xf numFmtId="0" fontId="21" fillId="4"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2" borderId="11" xfId="0" applyFont="1" applyFill="1" applyBorder="1" applyAlignment="1">
      <alignment horizontal="center" vertical="center" wrapText="1"/>
    </xf>
    <xf numFmtId="0" fontId="24" fillId="2" borderId="11" xfId="0" applyFont="1" applyFill="1" applyBorder="1" applyAlignment="1">
      <alignment vertical="center" wrapText="1"/>
    </xf>
    <xf numFmtId="0" fontId="24" fillId="2"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3" borderId="11" xfId="0" applyFont="1" applyFill="1" applyBorder="1" applyAlignment="1">
      <alignment horizontal="center" vertical="center" wrapText="1"/>
    </xf>
    <xf numFmtId="0" fontId="24" fillId="3" borderId="11" xfId="0" applyFont="1" applyFill="1" applyBorder="1" applyAlignment="1">
      <alignment vertical="center" wrapText="1"/>
    </xf>
    <xf numFmtId="0" fontId="24" fillId="3"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3" borderId="12" xfId="0" applyFont="1" applyFill="1" applyBorder="1" applyAlignment="1">
      <alignment horizontal="center" vertical="center" wrapText="1"/>
    </xf>
    <xf numFmtId="0" fontId="24" fillId="3" borderId="12" xfId="0" applyFont="1" applyFill="1" applyBorder="1" applyAlignment="1">
      <alignment vertical="center" wrapText="1"/>
    </xf>
    <xf numFmtId="0" fontId="24" fillId="3"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9" fillId="7" borderId="15" xfId="0" applyFont="1" applyFill="1" applyBorder="1" applyAlignment="1">
      <alignment horizontal="center" vertical="center"/>
    </xf>
    <xf numFmtId="0" fontId="19" fillId="7" borderId="14" xfId="0" applyFont="1" applyFill="1" applyBorder="1" applyAlignment="1">
      <alignment horizontal="center" vertical="center"/>
    </xf>
    <xf numFmtId="0" fontId="19" fillId="7" borderId="13" xfId="0" applyFont="1" applyFill="1" applyBorder="1" applyAlignment="1">
      <alignment horizontal="center" vertical="center"/>
    </xf>
    <xf numFmtId="0" fontId="20" fillId="2" borderId="18" xfId="0" applyFont="1" applyFill="1" applyBorder="1" applyAlignment="1">
      <alignment horizontal="center" vertical="center" wrapText="1"/>
    </xf>
    <xf numFmtId="0" fontId="20" fillId="2" borderId="19"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0" fillId="0" borderId="1" xfId="0" applyBorder="1" applyAlignment="1">
      <alignment horizontal="left" vertical="center"/>
    </xf>
    <xf numFmtId="0" fontId="0" fillId="0" borderId="2" xfId="0" applyBorder="1">
      <alignment vertical="center"/>
    </xf>
    <xf numFmtId="0" fontId="0" fillId="0" borderId="3" xfId="0" applyBorder="1">
      <alignment vertical="center"/>
    </xf>
    <xf numFmtId="0" fontId="9" fillId="0" borderId="1" xfId="0" applyFont="1"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18" fillId="8" borderId="2" xfId="1" applyFont="1" applyFill="1" applyBorder="1" applyAlignment="1" applyProtection="1">
      <alignment horizontal="center" vertical="center"/>
    </xf>
    <xf numFmtId="0" fontId="17" fillId="8" borderId="20" xfId="1" applyFont="1" applyFill="1" applyBorder="1" applyAlignment="1" applyProtection="1">
      <alignment horizontal="center" vertical="center"/>
    </xf>
    <xf numFmtId="0" fontId="17" fillId="8" borderId="3" xfId="1" applyFont="1" applyFill="1" applyBorder="1" applyAlignment="1" applyProtection="1">
      <alignment horizontal="center" vertical="center"/>
    </xf>
    <xf numFmtId="14" fontId="8" fillId="0" borderId="1" xfId="0" applyNumberFormat="1"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2" fillId="0" borderId="1" xfId="1" applyFill="1" applyBorder="1" applyAlignment="1" applyProtection="1">
      <alignment horizontal="center" vertical="center"/>
      <protection locked="0"/>
    </xf>
    <xf numFmtId="0" fontId="8" fillId="0" borderId="1" xfId="0" applyFont="1" applyBorder="1" applyAlignment="1" applyProtection="1">
      <alignment horizontal="center" vertical="center" shrinkToFit="1"/>
      <protection locked="0"/>
    </xf>
    <xf numFmtId="176" fontId="0" fillId="0" borderId="1" xfId="0" applyNumberFormat="1" applyBorder="1" applyAlignment="1" applyProtection="1">
      <alignment horizontal="center" vertical="center"/>
      <protection locked="0"/>
    </xf>
    <xf numFmtId="0" fontId="9" fillId="0" borderId="1" xfId="0" applyFont="1" applyBorder="1" applyAlignment="1" applyProtection="1">
      <alignment vertical="top" wrapText="1"/>
      <protection locked="0"/>
    </xf>
    <xf numFmtId="0" fontId="12" fillId="0" borderId="2" xfId="0" applyFont="1" applyBorder="1" applyAlignment="1" applyProtection="1">
      <alignment horizontal="left" vertical="center" wrapText="1"/>
      <protection locked="0"/>
    </xf>
    <xf numFmtId="0" fontId="12" fillId="0" borderId="20" xfId="0" applyFont="1" applyBorder="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47625</xdr:colOff>
      <xdr:row>11</xdr:row>
      <xdr:rowOff>0</xdr:rowOff>
    </xdr:from>
    <xdr:to>
      <xdr:col>4</xdr:col>
      <xdr:colOff>276225</xdr:colOff>
      <xdr:row>25</xdr:row>
      <xdr:rowOff>0</xdr:rowOff>
    </xdr:to>
    <xdr:sp macro="" textlink="">
      <xdr:nvSpPr>
        <xdr:cNvPr id="1027" name="AutoShape 1">
          <a:extLst>
            <a:ext uri="{FF2B5EF4-FFF2-40B4-BE49-F238E27FC236}">
              <a16:creationId xmlns:a16="http://schemas.microsoft.com/office/drawing/2014/main" id="{42750E1B-303A-1B3A-E7AF-4ABCF070709A}"/>
            </a:ext>
          </a:extLst>
        </xdr:cNvPr>
        <xdr:cNvSpPr>
          <a:spLocks/>
        </xdr:cNvSpPr>
      </xdr:nvSpPr>
      <xdr:spPr bwMode="auto">
        <a:xfrm>
          <a:off x="7914154" y="1815353"/>
          <a:ext cx="228600" cy="2476500"/>
        </a:xfrm>
        <a:prstGeom prst="rightBrace">
          <a:avLst>
            <a:gd name="adj1" fmla="val 83333"/>
            <a:gd name="adj2" fmla="val 50000"/>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xxx-xxxxxi@xxxxx.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0D1F1-6D85-40EF-8F2D-131926120B05}">
  <sheetPr codeName="Sheet1">
    <tabColor indexed="43"/>
  </sheetPr>
  <dimension ref="A1:G44"/>
  <sheetViews>
    <sheetView tabSelected="1" zoomScale="85" zoomScaleNormal="85" workbookViewId="0">
      <selection activeCell="D31" sqref="D31"/>
    </sheetView>
  </sheetViews>
  <sheetFormatPr defaultRowHeight="14.1" customHeight="1"/>
  <cols>
    <col min="1" max="1" width="18.625" customWidth="1"/>
    <col min="2" max="2" width="16.625" style="1" customWidth="1"/>
    <col min="3" max="5" width="38.625" style="1" customWidth="1"/>
    <col min="6" max="7" width="38.625" customWidth="1"/>
  </cols>
  <sheetData>
    <row r="1" spans="1:5" ht="18" customHeight="1">
      <c r="A1" s="3" t="s">
        <v>0</v>
      </c>
    </row>
    <row r="2" spans="1:5" ht="9.9499999999999993" customHeight="1">
      <c r="A2" s="3"/>
    </row>
    <row r="3" spans="1:5" s="2" customFormat="1" ht="15.95" customHeight="1">
      <c r="A3" s="2" t="s">
        <v>1</v>
      </c>
      <c r="C3" s="4"/>
      <c r="D3" s="4"/>
      <c r="E3" s="4"/>
    </row>
    <row r="4" spans="1:5" s="2" customFormat="1" ht="12" customHeight="1">
      <c r="A4" s="2" t="s">
        <v>4</v>
      </c>
      <c r="C4" s="4"/>
      <c r="D4" s="4"/>
      <c r="E4" s="4"/>
    </row>
    <row r="5" spans="1:5" s="2" customFormat="1" ht="12" customHeight="1">
      <c r="A5" s="2" t="s">
        <v>6</v>
      </c>
      <c r="C5" s="4"/>
      <c r="D5" s="4"/>
      <c r="E5" s="4"/>
    </row>
    <row r="6" spans="1:5" s="2" customFormat="1" ht="12" customHeight="1">
      <c r="A6" s="2" t="s">
        <v>7</v>
      </c>
      <c r="C6" s="4"/>
      <c r="D6" s="4"/>
      <c r="E6" s="4"/>
    </row>
    <row r="7" spans="1:5" s="2" customFormat="1" ht="12" customHeight="1">
      <c r="A7" s="2" t="s">
        <v>10</v>
      </c>
      <c r="C7" s="4"/>
      <c r="D7" s="4"/>
      <c r="E7" s="4"/>
    </row>
    <row r="8" spans="1:5" s="2" customFormat="1" ht="12" customHeight="1">
      <c r="A8" s="2" t="s">
        <v>2</v>
      </c>
      <c r="C8" s="4"/>
      <c r="D8" s="4"/>
      <c r="E8" s="4"/>
    </row>
    <row r="9" spans="1:5" s="2" customFormat="1" ht="12" customHeight="1">
      <c r="A9" s="2" t="s">
        <v>127</v>
      </c>
      <c r="C9" s="4"/>
      <c r="D9" s="4"/>
      <c r="E9" s="4"/>
    </row>
    <row r="10" spans="1:5" ht="9.9499999999999993" customHeight="1">
      <c r="B10"/>
    </row>
    <row r="11" spans="1:5" ht="15.95" customHeight="1">
      <c r="A11" s="5" t="s">
        <v>11</v>
      </c>
      <c r="B11" s="6"/>
    </row>
    <row r="12" spans="1:5" ht="14.1" customHeight="1">
      <c r="A12" s="53" t="s">
        <v>12</v>
      </c>
      <c r="B12" s="54"/>
      <c r="C12" s="7" t="s">
        <v>15</v>
      </c>
      <c r="D12" s="8" t="s">
        <v>14</v>
      </c>
      <c r="E12" s="4"/>
    </row>
    <row r="13" spans="1:5" ht="14.1" customHeight="1">
      <c r="A13" s="45" t="s">
        <v>17</v>
      </c>
      <c r="B13" s="46"/>
      <c r="C13" s="9" t="s">
        <v>18</v>
      </c>
      <c r="D13" s="61"/>
      <c r="E13" s="4"/>
    </row>
    <row r="14" spans="1:5" ht="9.9499999999999993" customHeight="1">
      <c r="B14"/>
      <c r="C14"/>
    </row>
    <row r="15" spans="1:5" ht="15.95" customHeight="1">
      <c r="A15" s="5" t="s">
        <v>19</v>
      </c>
      <c r="B15" s="5"/>
      <c r="C15" s="6"/>
    </row>
    <row r="16" spans="1:5" ht="14.1" customHeight="1">
      <c r="A16" s="55" t="s">
        <v>12</v>
      </c>
      <c r="B16" s="55"/>
      <c r="C16" s="7" t="s">
        <v>15</v>
      </c>
      <c r="D16" s="8" t="s">
        <v>14</v>
      </c>
      <c r="E16" s="4"/>
    </row>
    <row r="17" spans="1:7" ht="14.1" customHeight="1">
      <c r="A17" s="44" t="s">
        <v>20</v>
      </c>
      <c r="B17" s="44"/>
      <c r="C17" s="10" t="s">
        <v>21</v>
      </c>
      <c r="D17" s="62"/>
      <c r="E17" s="4"/>
    </row>
    <row r="18" spans="1:7" ht="14.1" customHeight="1">
      <c r="A18" s="56" t="s">
        <v>53</v>
      </c>
      <c r="B18" s="57"/>
      <c r="C18" s="10" t="s">
        <v>54</v>
      </c>
      <c r="D18" s="62"/>
      <c r="E18" s="4"/>
    </row>
    <row r="19" spans="1:7" ht="14.1" customHeight="1">
      <c r="A19" s="44" t="s">
        <v>22</v>
      </c>
      <c r="B19" s="44"/>
      <c r="C19" s="10" t="s">
        <v>23</v>
      </c>
      <c r="D19" s="62"/>
      <c r="E19" s="11" t="s">
        <v>24</v>
      </c>
    </row>
    <row r="20" spans="1:7" ht="14.1" customHeight="1">
      <c r="A20" s="44" t="s">
        <v>25</v>
      </c>
      <c r="B20" s="44"/>
      <c r="C20" s="10" t="s">
        <v>26</v>
      </c>
      <c r="D20" s="62"/>
      <c r="E20" s="4"/>
    </row>
    <row r="21" spans="1:7" ht="14.1" customHeight="1">
      <c r="A21" s="44" t="s">
        <v>28</v>
      </c>
      <c r="B21" s="44"/>
      <c r="C21" s="10" t="s">
        <v>31</v>
      </c>
      <c r="D21" s="62"/>
      <c r="E21" s="4"/>
    </row>
    <row r="22" spans="1:7" ht="14.1" customHeight="1">
      <c r="A22" s="44" t="s">
        <v>32</v>
      </c>
      <c r="B22" s="44"/>
      <c r="C22" s="12" t="s">
        <v>33</v>
      </c>
      <c r="D22" s="63"/>
      <c r="E22" s="4"/>
    </row>
    <row r="23" spans="1:7" ht="14.1" customHeight="1">
      <c r="A23" s="44" t="s">
        <v>34</v>
      </c>
      <c r="B23" s="44"/>
      <c r="C23" s="10" t="s">
        <v>35</v>
      </c>
      <c r="D23" s="62"/>
      <c r="E23" s="4"/>
    </row>
    <row r="24" spans="1:7" ht="14.1" customHeight="1">
      <c r="A24" s="44" t="s">
        <v>30</v>
      </c>
      <c r="B24" s="44"/>
      <c r="C24" s="10" t="s">
        <v>35</v>
      </c>
      <c r="D24" s="62"/>
      <c r="E24" s="4"/>
    </row>
    <row r="25" spans="1:7" ht="14.1" customHeight="1">
      <c r="A25" s="44" t="s">
        <v>29</v>
      </c>
      <c r="B25" s="44"/>
      <c r="C25" s="10" t="s">
        <v>9</v>
      </c>
      <c r="D25" s="64"/>
      <c r="E25" s="4"/>
    </row>
    <row r="26" spans="1:7" ht="9.9499999999999993" customHeight="1"/>
    <row r="27" spans="1:7" ht="15.95" customHeight="1">
      <c r="A27" s="5" t="s">
        <v>38</v>
      </c>
      <c r="B27"/>
    </row>
    <row r="28" spans="1:7" ht="14.1" customHeight="1">
      <c r="A28" s="53" t="s">
        <v>12</v>
      </c>
      <c r="B28" s="54"/>
      <c r="C28" s="7" t="s">
        <v>15</v>
      </c>
      <c r="D28" s="8" t="s">
        <v>14</v>
      </c>
      <c r="E28" s="8" t="s">
        <v>14</v>
      </c>
      <c r="F28" s="8" t="s">
        <v>14</v>
      </c>
      <c r="G28" s="8" t="s">
        <v>14</v>
      </c>
    </row>
    <row r="29" spans="1:7" ht="14.1" customHeight="1">
      <c r="A29" s="45" t="s">
        <v>39</v>
      </c>
      <c r="B29" s="46"/>
      <c r="C29" s="10" t="s">
        <v>26</v>
      </c>
      <c r="D29" s="62"/>
      <c r="E29" s="62"/>
      <c r="F29" s="62"/>
      <c r="G29" s="62"/>
    </row>
    <row r="30" spans="1:7" ht="14.1" customHeight="1">
      <c r="A30" s="45" t="s">
        <v>13</v>
      </c>
      <c r="B30" s="46"/>
      <c r="C30" s="10" t="s">
        <v>31</v>
      </c>
      <c r="D30" s="62"/>
      <c r="E30" s="62"/>
      <c r="F30" s="62"/>
      <c r="G30" s="62"/>
    </row>
    <row r="31" spans="1:7" ht="14.1" customHeight="1">
      <c r="A31" s="48" t="s">
        <v>40</v>
      </c>
      <c r="B31" s="13" t="s">
        <v>27</v>
      </c>
      <c r="C31" s="14" t="s">
        <v>41</v>
      </c>
      <c r="D31" s="62"/>
      <c r="E31" s="62"/>
      <c r="F31" s="62"/>
      <c r="G31" s="62"/>
    </row>
    <row r="32" spans="1:7" ht="14.1" customHeight="1">
      <c r="A32" s="49"/>
      <c r="B32" s="13" t="s">
        <v>8</v>
      </c>
      <c r="C32" s="15" t="s">
        <v>43</v>
      </c>
      <c r="D32" s="62"/>
      <c r="E32" s="62"/>
      <c r="F32" s="62"/>
      <c r="G32" s="62"/>
    </row>
    <row r="33" spans="1:7" ht="14.1" customHeight="1">
      <c r="A33" s="50"/>
      <c r="B33" s="13" t="s">
        <v>44</v>
      </c>
      <c r="C33" s="15" t="s">
        <v>43</v>
      </c>
      <c r="D33" s="65"/>
      <c r="E33" s="65"/>
      <c r="F33" s="65"/>
      <c r="G33" s="65"/>
    </row>
    <row r="34" spans="1:7" ht="27.95" customHeight="1">
      <c r="A34" s="51" t="s">
        <v>16</v>
      </c>
      <c r="B34" s="52"/>
      <c r="C34" s="16" t="s">
        <v>42</v>
      </c>
      <c r="D34" s="66"/>
      <c r="E34" s="66"/>
      <c r="F34" s="66"/>
      <c r="G34" s="66"/>
    </row>
    <row r="35" spans="1:7" ht="9.9499999999999993" customHeight="1">
      <c r="E35"/>
    </row>
    <row r="36" spans="1:7" ht="15.95" customHeight="1">
      <c r="A36" s="5" t="s">
        <v>46</v>
      </c>
      <c r="B36"/>
      <c r="C36"/>
      <c r="D36"/>
      <c r="E36"/>
    </row>
    <row r="37" spans="1:7" ht="14.1" customHeight="1">
      <c r="A37" s="53" t="s">
        <v>12</v>
      </c>
      <c r="B37" s="54"/>
      <c r="C37" s="7" t="s">
        <v>15</v>
      </c>
      <c r="D37" s="58" t="str">
        <f>HYPERLINK("#'資機材チェック'!A1","▶ 入力へ進む")</f>
        <v>▶ 入力へ進む</v>
      </c>
      <c r="E37" s="59"/>
      <c r="F37" s="59"/>
      <c r="G37" s="60"/>
    </row>
    <row r="38" spans="1:7" ht="14.1" customHeight="1">
      <c r="A38" s="45" t="s">
        <v>37</v>
      </c>
      <c r="B38" s="46"/>
      <c r="C38" s="10" t="s">
        <v>47</v>
      </c>
      <c r="D38" s="21" t="str">
        <f>IFERROR(IF(INDEX(資機材チェック!$D$6:$D$60,MATCH(SMALL(資機材チェック!$J$6:$J$60,COLUMN(A2)),資機材チェック!$J$6:$J$60,0))="","",INDEX(資機材チェック!$D$6:$D$60,MATCH(SMALL(資機材チェック!$J$6:$J$60,COLUMN(A2)),資機材チェック!$J$6:$J$60,0))),"")</f>
        <v/>
      </c>
      <c r="E38" s="21" t="str">
        <f>IFERROR(IF(INDEX(資機材チェック!$D$6:$D$60,MATCH(SMALL(資機材チェック!$J$6:$J$60,COLUMN(B2)),資機材チェック!$J$6:$J$60,0))="","",INDEX(資機材チェック!$D$6:$D$60,MATCH(SMALL(資機材チェック!$J$6:$J$60,COLUMN(B2)),資機材チェック!$J$6:$J$60,0))),"")</f>
        <v/>
      </c>
      <c r="F38" s="21" t="str">
        <f>IFERROR(IF(INDEX(資機材チェック!$D$6:$D$60,MATCH(SMALL(資機材チェック!$J$6:$J$60,COLUMN(C2)),資機材チェック!$J$6:$J$60,0))="","",INDEX(資機材チェック!$D$6:$D$60,MATCH(SMALL(資機材チェック!$J$6:$J$60,COLUMN(C2)),資機材チェック!$J$6:$J$60,0))),"")</f>
        <v/>
      </c>
      <c r="G38" s="21" t="str">
        <f>IFERROR(IF(INDEX(資機材チェック!$D$6:$D$60,MATCH(SMALL(資機材チェック!$J$6:$J$60,COLUMN(D2)),資機材チェック!$J$6:$J$60,0))="","",INDEX(資機材チェック!$D$6:$D$60,MATCH(SMALL(資機材チェック!$J$6:$J$60,COLUMN(D2)),資機材チェック!$J$6:$J$60,0))),"")</f>
        <v/>
      </c>
    </row>
    <row r="39" spans="1:7" ht="14.1" customHeight="1">
      <c r="A39" s="45" t="s">
        <v>36</v>
      </c>
      <c r="B39" s="46"/>
      <c r="C39" s="10" t="s">
        <v>48</v>
      </c>
      <c r="D39" s="22" t="str">
        <f>IFERROR(IF(INDEX(資機材チェック!$E$6:$E$60,MATCH(SMALL(資機材チェック!$J$6:$J$60,COLUMN(A2)),資機材チェック!$J$6:$J$60,0))="","",INDEX(資機材チェック!$E$6:$E$60,MATCH(SMALL(資機材チェック!$J$6:$J$60,COLUMN(A2)),資機材チェック!$J$6:$J$60,0))),"")</f>
        <v/>
      </c>
      <c r="E39" s="22" t="str">
        <f>IFERROR(IF(INDEX(資機材チェック!$E$6:$E$60,MATCH(SMALL(資機材チェック!$J$6:$J$60,COLUMN(B2)),資機材チェック!$J$6:$J$60,0))="","",INDEX(資機材チェック!$E$6:$E$60,MATCH(SMALL(資機材チェック!$J$6:$J$60,COLUMN(B2)),資機材チェック!$J$6:$J$60,0))),"")</f>
        <v/>
      </c>
      <c r="F39" s="22" t="str">
        <f>IFERROR(IF(INDEX(資機材チェック!$E$6:$E$60,MATCH(SMALL(資機材チェック!$J$6:$J$60,COLUMN(C2)),資機材チェック!$J$6:$J$60,0))="","",INDEX(資機材チェック!$E$6:$E$60,MATCH(SMALL(資機材チェック!$J$6:$J$60,COLUMN(C2)),資機材チェック!$J$6:$J$60,0))),"")</f>
        <v/>
      </c>
      <c r="G39" s="22" t="str">
        <f>IFERROR(IF(INDEX(資機材チェック!$E$6:$E$60,MATCH(SMALL(資機材チェック!$J$6:$J$60,COLUMN(D2)),資機材チェック!$J$6:$J$60,0))="","",INDEX(資機材チェック!$E$6:$E$60,MATCH(SMALL(資機材チェック!$J$6:$J$60,COLUMN(D2)),資機材チェック!$J$6:$J$60,0))),"")</f>
        <v/>
      </c>
    </row>
    <row r="40" spans="1:7" ht="14.1" customHeight="1">
      <c r="A40" s="45" t="s">
        <v>5</v>
      </c>
      <c r="B40" s="46"/>
      <c r="C40" s="10" t="s">
        <v>49</v>
      </c>
      <c r="D40" s="22" t="str">
        <f>IFERROR(IF(INDEX(資機材チェック!$F$6:$F$60,MATCH(SMALL(資機材チェック!$J$6:$J$60,COLUMN(A2)),資機材チェック!$J$6:$J$60,0))="","",INDEX(資機材チェック!$F$6:$F$60,MATCH(SMALL(資機材チェック!$J$6:$J$60,COLUMN(A2)),資機材チェック!$J$6:$J$60,0))),"")</f>
        <v/>
      </c>
      <c r="E40" s="22" t="str">
        <f>IFERROR(IF(INDEX(資機材チェック!$F$6:$F$60,MATCH(SMALL(資機材チェック!$J$6:$J$60,COLUMN(B2)),資機材チェック!$J$6:$J$60,0))="","",INDEX(資機材チェック!$F$6:$F$60,MATCH(SMALL(資機材チェック!$J$6:$J$60,COLUMN(B2)),資機材チェック!$J$6:$J$60,0))),"")</f>
        <v/>
      </c>
      <c r="F40" s="22" t="str">
        <f>IFERROR(IF(INDEX(資機材チェック!$F$6:$F$60,MATCH(SMALL(資機材チェック!$J$6:$J$60,COLUMN(C2)),資機材チェック!$J$6:$J$60,0))="","",INDEX(資機材チェック!$F$6:$F$60,MATCH(SMALL(資機材チェック!$J$6:$J$60,COLUMN(C2)),資機材チェック!$J$6:$J$60,0))),"")</f>
        <v/>
      </c>
      <c r="G40" s="22" t="str">
        <f>IFERROR(IF(INDEX(資機材チェック!$F$6:$F$60,MATCH(SMALL(資機材チェック!$J$6:$J$60,COLUMN(D2)),資機材チェック!$J$6:$J$60,0))="","",INDEX(資機材チェック!$F$6:$F$60,MATCH(SMALL(資機材チェック!$J$6:$J$60,COLUMN(D2)),資機材チェック!$J$6:$J$60,0))),"")</f>
        <v/>
      </c>
    </row>
    <row r="41" spans="1:7" ht="27.95" customHeight="1">
      <c r="A41" s="51" t="s">
        <v>45</v>
      </c>
      <c r="B41" s="52"/>
      <c r="C41" s="16" t="s">
        <v>50</v>
      </c>
      <c r="D41" s="22" t="str">
        <f>IFERROR(IF(INDEX(資機材チェック!$G$6:$G$60,MATCH(SMALL(資機材チェック!$J$6:$J$60,COLUMN(A2)),資機材チェック!$J$6:$J$60,0))="","",INDEX(資機材チェック!$G$6:$G$60,MATCH(SMALL(資機材チェック!$J$6:$J$60,COLUMN(A2)),資機材チェック!$J$6:$J$60,0))),"")</f>
        <v/>
      </c>
      <c r="E41" s="22" t="str">
        <f>IFERROR(IF(INDEX(資機材チェック!$G$6:$G$60,MATCH(SMALL(資機材チェック!$J$6:$J$60,COLUMN(B2)),資機材チェック!$J$6:$J$60,0))="","",INDEX(資機材チェック!$G$6:$G$60,MATCH(SMALL(資機材チェック!$J$6:$J$60,COLUMN(B2)),資機材チェック!$J$6:$J$60,0))),"")</f>
        <v/>
      </c>
      <c r="F41" s="22" t="str">
        <f>IFERROR(IF(INDEX(資機材チェック!$G$6:$G$60,MATCH(SMALL(資機材チェック!$J$6:$J$60,COLUMN(C2)),資機材チェック!$J$6:$J$60,0))="","",INDEX(資機材チェック!$G$6:$G$60,MATCH(SMALL(資機材チェック!$J$6:$J$60,COLUMN(C2)),資機材チェック!$J$6:$J$60,0))),"")</f>
        <v/>
      </c>
      <c r="G41" s="22" t="str">
        <f>IFERROR(IF(INDEX(資機材チェック!$G$6:$G$60,MATCH(SMALL(資機材チェック!$J$6:$J$60,COLUMN(D2)),資機材チェック!$J$6:$J$60,0))="","",INDEX(資機材チェック!$G$6:$G$60,MATCH(SMALL(資機材チェック!$J$6:$J$60,COLUMN(D2)),資機材チェック!$J$6:$J$60,0))),"")</f>
        <v/>
      </c>
    </row>
    <row r="42" spans="1:7" ht="9.9499999999999993" customHeight="1"/>
    <row r="43" spans="1:7" ht="15.95" customHeight="1">
      <c r="A43" s="5" t="s">
        <v>51</v>
      </c>
      <c r="B43"/>
    </row>
    <row r="44" spans="1:7" ht="27.95" customHeight="1">
      <c r="A44" s="47" t="s">
        <v>3</v>
      </c>
      <c r="B44" s="47"/>
      <c r="C44" s="67" t="s">
        <v>52</v>
      </c>
      <c r="D44" s="68"/>
      <c r="E44" s="68"/>
      <c r="F44" s="68"/>
      <c r="G44" s="69"/>
    </row>
  </sheetData>
  <sheetProtection sheet="1" objects="1" scenarios="1"/>
  <mergeCells count="25">
    <mergeCell ref="A39:B39"/>
    <mergeCell ref="A41:B41"/>
    <mergeCell ref="D37:G37"/>
    <mergeCell ref="A12:B12"/>
    <mergeCell ref="A13:B13"/>
    <mergeCell ref="A16:B16"/>
    <mergeCell ref="A17:B17"/>
    <mergeCell ref="A19:B19"/>
    <mergeCell ref="A18:B18"/>
    <mergeCell ref="C44:G44"/>
    <mergeCell ref="A20:B20"/>
    <mergeCell ref="A38:B38"/>
    <mergeCell ref="A21:B21"/>
    <mergeCell ref="A22:B22"/>
    <mergeCell ref="A23:B23"/>
    <mergeCell ref="A24:B24"/>
    <mergeCell ref="A44:B44"/>
    <mergeCell ref="A29:B29"/>
    <mergeCell ref="A30:B30"/>
    <mergeCell ref="A31:A33"/>
    <mergeCell ref="A34:B34"/>
    <mergeCell ref="A37:B37"/>
    <mergeCell ref="A40:B40"/>
    <mergeCell ref="A25:B25"/>
    <mergeCell ref="A28:B28"/>
  </mergeCells>
  <phoneticPr fontId="11"/>
  <dataValidations xWindow="667" yWindow="510" count="1">
    <dataValidation type="list" allowBlank="1" showInputMessage="1" showErrorMessage="1" sqref="D18" xr:uid="{785F6AF0-6171-431A-9A63-0883D28318A0}">
      <formula1>"都道府県,市町村,土地連"</formula1>
    </dataValidation>
  </dataValidations>
  <hyperlinks>
    <hyperlink ref="C22" r:id="rId1" xr:uid="{6E9E21CB-6C21-4131-846F-B2C282B922F1}"/>
  </hyperlinks>
  <printOptions horizontalCentered="1" verticalCentered="1"/>
  <pageMargins left="0.19685039370078741" right="0.19685039370078741" top="0.59055118110236227" bottom="0.39370078740157483" header="0.19685039370078741" footer="0.19685039370078741"/>
  <pageSetup paperSize="9" scale="90" firstPageNumber="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42EEE-02C9-438E-8C7C-1A2AB90CA8C6}">
  <sheetPr codeName="Sheet2"/>
  <dimension ref="A1:J55"/>
  <sheetViews>
    <sheetView showGridLines="0" zoomScaleNormal="100" workbookViewId="0">
      <pane ySplit="5" topLeftCell="A18" activePane="bottomLeft" state="frozen"/>
      <selection pane="bottomLeft" activeCell="D42" sqref="D42"/>
    </sheetView>
  </sheetViews>
  <sheetFormatPr defaultRowHeight="13.5"/>
  <cols>
    <col min="1" max="1" width="6" customWidth="1"/>
    <col min="2" max="2" width="24" customWidth="1"/>
    <col min="3" max="3" width="10.5" bestFit="1" customWidth="1"/>
    <col min="4" max="4" width="44" customWidth="1"/>
    <col min="5" max="5" width="18" customWidth="1"/>
    <col min="6" max="6" width="10" customWidth="1"/>
    <col min="7" max="7" width="45" bestFit="1" customWidth="1"/>
    <col min="8" max="10" width="8.75" hidden="1" customWidth="1"/>
  </cols>
  <sheetData>
    <row r="1" spans="1:10" ht="30" customHeight="1">
      <c r="A1" s="38" t="s">
        <v>126</v>
      </c>
      <c r="B1" s="39"/>
      <c r="C1" s="39"/>
      <c r="D1" s="39"/>
      <c r="E1" s="39"/>
      <c r="F1" s="39"/>
      <c r="G1" s="40"/>
    </row>
    <row r="2" spans="1:10" ht="14.25">
      <c r="A2" s="41" t="s">
        <v>123</v>
      </c>
      <c r="B2" s="42"/>
      <c r="C2" s="42"/>
      <c r="D2" s="42"/>
      <c r="E2" s="42"/>
      <c r="F2" s="42"/>
      <c r="G2" s="43"/>
    </row>
    <row r="3" spans="1:10" ht="24" customHeight="1">
      <c r="A3" s="23" t="s">
        <v>122</v>
      </c>
      <c r="B3" s="23">
        <f>COUNTIF($H$6:$H$60,TRUE)</f>
        <v>0</v>
      </c>
      <c r="C3" s="23" t="s">
        <v>15</v>
      </c>
      <c r="D3" s="23" t="s">
        <v>125</v>
      </c>
      <c r="E3" s="23" t="s">
        <v>48</v>
      </c>
      <c r="F3" s="23" t="s">
        <v>49</v>
      </c>
      <c r="G3" s="23" t="s">
        <v>50</v>
      </c>
    </row>
    <row r="4" spans="1:10" ht="21.95" hidden="1" customHeight="1">
      <c r="A4" s="24"/>
      <c r="H4" s="16" t="s">
        <v>50</v>
      </c>
    </row>
    <row r="5" spans="1:10" ht="23.1" customHeight="1">
      <c r="A5" s="25" t="s">
        <v>121</v>
      </c>
      <c r="B5" s="25" t="s">
        <v>120</v>
      </c>
      <c r="C5" s="25" t="s">
        <v>119</v>
      </c>
      <c r="D5" s="25" t="s">
        <v>118</v>
      </c>
      <c r="E5" s="25" t="s">
        <v>117</v>
      </c>
      <c r="F5" s="25" t="s">
        <v>116</v>
      </c>
      <c r="G5" s="25" t="s">
        <v>115</v>
      </c>
      <c r="H5" s="19" t="s">
        <v>114</v>
      </c>
      <c r="I5" s="18" t="s">
        <v>113</v>
      </c>
      <c r="J5" s="18" t="s">
        <v>112</v>
      </c>
    </row>
    <row r="6" spans="1:10" ht="16.5">
      <c r="A6" s="26">
        <v>1</v>
      </c>
      <c r="B6" s="27" t="s">
        <v>108</v>
      </c>
      <c r="C6" s="28" t="b">
        <v>0</v>
      </c>
      <c r="D6" s="27" t="s">
        <v>111</v>
      </c>
      <c r="E6" s="27"/>
      <c r="F6" s="26"/>
      <c r="G6" s="27"/>
      <c r="H6" s="20" t="b">
        <f t="shared" ref="H6:H37" si="0">C6</f>
        <v>0</v>
      </c>
      <c r="I6" s="17">
        <f t="shared" ref="I6:I37" si="1">IF(OR($D6="マンホール蓋開閉器",$D6="点検用ミラー",$D6="点検用ライト",ISNUMBER(SEARCH("管口カメラ",$D6))),1,2)</f>
        <v>1</v>
      </c>
      <c r="J6" s="17" t="str">
        <f>IF($H6=TRUE,$I6*1000+COUNTIFS($H$6:$H6,TRUE,$I$6:$I6,$I6),"")</f>
        <v/>
      </c>
    </row>
    <row r="7" spans="1:10" ht="16.5">
      <c r="A7" s="26">
        <v>2</v>
      </c>
      <c r="B7" s="27" t="s">
        <v>108</v>
      </c>
      <c r="C7" s="28" t="b">
        <v>0</v>
      </c>
      <c r="D7" s="27" t="s">
        <v>110</v>
      </c>
      <c r="E7" s="27"/>
      <c r="F7" s="26"/>
      <c r="G7" s="27"/>
      <c r="H7" s="20" t="b">
        <f t="shared" si="0"/>
        <v>0</v>
      </c>
      <c r="I7" s="17">
        <f t="shared" si="1"/>
        <v>1</v>
      </c>
      <c r="J7" s="17" t="str">
        <f>IF($H7=TRUE,$I7*1000+COUNTIFS($H$6:$H7,TRUE,$I$6:$I7,$I7),"")</f>
        <v/>
      </c>
    </row>
    <row r="8" spans="1:10" ht="16.5">
      <c r="A8" s="26">
        <v>3</v>
      </c>
      <c r="B8" s="27" t="s">
        <v>108</v>
      </c>
      <c r="C8" s="28" t="b">
        <v>0</v>
      </c>
      <c r="D8" s="27" t="s">
        <v>109</v>
      </c>
      <c r="E8" s="27"/>
      <c r="F8" s="26"/>
      <c r="G8" s="27"/>
      <c r="H8" s="20" t="b">
        <f t="shared" si="0"/>
        <v>0</v>
      </c>
      <c r="I8" s="17">
        <f t="shared" si="1"/>
        <v>1</v>
      </c>
      <c r="J8" s="17" t="str">
        <f>IF($H8=TRUE,$I8*1000+COUNTIFS($H$6:$H8,TRUE,$I$6:$I8,$I8),"")</f>
        <v/>
      </c>
    </row>
    <row r="9" spans="1:10" ht="16.5">
      <c r="A9" s="26">
        <v>4</v>
      </c>
      <c r="B9" s="27" t="s">
        <v>108</v>
      </c>
      <c r="C9" s="28" t="b">
        <v>0</v>
      </c>
      <c r="D9" s="27" t="s">
        <v>124</v>
      </c>
      <c r="E9" s="27"/>
      <c r="F9" s="26"/>
      <c r="G9" s="27"/>
      <c r="H9" s="20" t="b">
        <f t="shared" si="0"/>
        <v>0</v>
      </c>
      <c r="I9" s="17">
        <f t="shared" si="1"/>
        <v>1</v>
      </c>
      <c r="J9" s="17" t="str">
        <f>IF($H9=TRUE,$I9*1000+COUNTIFS($H$6:$H9,TRUE,$I$6:$I9,$I9),"")</f>
        <v/>
      </c>
    </row>
    <row r="10" spans="1:10" ht="16.5">
      <c r="A10" s="29">
        <v>5</v>
      </c>
      <c r="B10" s="30" t="s">
        <v>91</v>
      </c>
      <c r="C10" s="31" t="b">
        <v>0</v>
      </c>
      <c r="D10" s="30" t="s">
        <v>107</v>
      </c>
      <c r="E10" s="30"/>
      <c r="F10" s="29"/>
      <c r="G10" s="30"/>
      <c r="H10" s="20" t="b">
        <f t="shared" si="0"/>
        <v>0</v>
      </c>
      <c r="I10" s="17">
        <f t="shared" si="1"/>
        <v>2</v>
      </c>
      <c r="J10" s="17" t="str">
        <f>IF($H10=TRUE,$I10*1000+COUNTIFS($H$6:$H10,TRUE,$I$6:$I10,$I10),"")</f>
        <v/>
      </c>
    </row>
    <row r="11" spans="1:10" ht="16.5">
      <c r="A11" s="32">
        <v>6</v>
      </c>
      <c r="B11" s="33" t="s">
        <v>91</v>
      </c>
      <c r="C11" s="34" t="b">
        <v>0</v>
      </c>
      <c r="D11" s="33" t="s">
        <v>106</v>
      </c>
      <c r="E11" s="33"/>
      <c r="F11" s="32"/>
      <c r="G11" s="33"/>
      <c r="H11" s="20" t="b">
        <f t="shared" si="0"/>
        <v>0</v>
      </c>
      <c r="I11" s="17">
        <f t="shared" si="1"/>
        <v>2</v>
      </c>
      <c r="J11" s="17" t="str">
        <f>IF($H11=TRUE,$I11*1000+COUNTIFS($H$6:$H11,TRUE,$I$6:$I11,$I11),"")</f>
        <v/>
      </c>
    </row>
    <row r="12" spans="1:10" ht="16.5">
      <c r="A12" s="29">
        <v>7</v>
      </c>
      <c r="B12" s="30" t="s">
        <v>91</v>
      </c>
      <c r="C12" s="31" t="b">
        <v>0</v>
      </c>
      <c r="D12" s="30" t="s">
        <v>105</v>
      </c>
      <c r="E12" s="30"/>
      <c r="F12" s="29"/>
      <c r="G12" s="30"/>
      <c r="H12" s="20" t="b">
        <f t="shared" si="0"/>
        <v>0</v>
      </c>
      <c r="I12" s="17">
        <f t="shared" si="1"/>
        <v>2</v>
      </c>
      <c r="J12" s="17" t="str">
        <f>IF($H12=TRUE,$I12*1000+COUNTIFS($H$6:$H12,TRUE,$I$6:$I12,$I12),"")</f>
        <v/>
      </c>
    </row>
    <row r="13" spans="1:10" ht="16.5">
      <c r="A13" s="32">
        <v>8</v>
      </c>
      <c r="B13" s="33" t="s">
        <v>91</v>
      </c>
      <c r="C13" s="34" t="b">
        <v>0</v>
      </c>
      <c r="D13" s="33" t="s">
        <v>104</v>
      </c>
      <c r="E13" s="33"/>
      <c r="F13" s="32"/>
      <c r="G13" s="33"/>
      <c r="H13" s="20" t="b">
        <f t="shared" si="0"/>
        <v>0</v>
      </c>
      <c r="I13" s="17">
        <f t="shared" si="1"/>
        <v>2</v>
      </c>
      <c r="J13" s="17" t="str">
        <f>IF($H13=TRUE,$I13*1000+COUNTIFS($H$6:$H13,TRUE,$I$6:$I13,$I13),"")</f>
        <v/>
      </c>
    </row>
    <row r="14" spans="1:10" ht="16.5">
      <c r="A14" s="29">
        <v>9</v>
      </c>
      <c r="B14" s="30" t="s">
        <v>91</v>
      </c>
      <c r="C14" s="31" t="b">
        <v>0</v>
      </c>
      <c r="D14" s="30" t="s">
        <v>103</v>
      </c>
      <c r="E14" s="30"/>
      <c r="F14" s="29"/>
      <c r="G14" s="30"/>
      <c r="H14" s="20" t="b">
        <f t="shared" si="0"/>
        <v>0</v>
      </c>
      <c r="I14" s="17">
        <f t="shared" si="1"/>
        <v>2</v>
      </c>
      <c r="J14" s="17" t="str">
        <f>IF($H14=TRUE,$I14*1000+COUNTIFS($H$6:$H14,TRUE,$I$6:$I14,$I14),"")</f>
        <v/>
      </c>
    </row>
    <row r="15" spans="1:10" ht="16.5">
      <c r="A15" s="32">
        <v>10</v>
      </c>
      <c r="B15" s="33" t="s">
        <v>91</v>
      </c>
      <c r="C15" s="34" t="b">
        <v>0</v>
      </c>
      <c r="D15" s="33" t="s">
        <v>102</v>
      </c>
      <c r="E15" s="33"/>
      <c r="F15" s="32"/>
      <c r="G15" s="33"/>
      <c r="H15" s="20" t="b">
        <f t="shared" si="0"/>
        <v>0</v>
      </c>
      <c r="I15" s="17">
        <f t="shared" si="1"/>
        <v>2</v>
      </c>
      <c r="J15" s="17" t="str">
        <f>IF($H15=TRUE,$I15*1000+COUNTIFS($H$6:$H15,TRUE,$I$6:$I15,$I15),"")</f>
        <v/>
      </c>
    </row>
    <row r="16" spans="1:10" ht="16.5">
      <c r="A16" s="29">
        <v>11</v>
      </c>
      <c r="B16" s="30" t="s">
        <v>91</v>
      </c>
      <c r="C16" s="31" t="b">
        <v>0</v>
      </c>
      <c r="D16" s="30" t="s">
        <v>101</v>
      </c>
      <c r="E16" s="30"/>
      <c r="F16" s="29"/>
      <c r="G16" s="30"/>
      <c r="H16" s="20" t="b">
        <f t="shared" si="0"/>
        <v>0</v>
      </c>
      <c r="I16" s="17">
        <f t="shared" si="1"/>
        <v>2</v>
      </c>
      <c r="J16" s="17" t="str">
        <f>IF($H16=TRUE,$I16*1000+COUNTIFS($H$6:$H16,TRUE,$I$6:$I16,$I16),"")</f>
        <v/>
      </c>
    </row>
    <row r="17" spans="1:10" ht="16.5">
      <c r="A17" s="32">
        <v>12</v>
      </c>
      <c r="B17" s="33" t="s">
        <v>91</v>
      </c>
      <c r="C17" s="34" t="b">
        <v>0</v>
      </c>
      <c r="D17" s="33" t="s">
        <v>100</v>
      </c>
      <c r="E17" s="33"/>
      <c r="F17" s="32"/>
      <c r="G17" s="33"/>
      <c r="H17" s="20" t="b">
        <f t="shared" si="0"/>
        <v>0</v>
      </c>
      <c r="I17" s="17">
        <f t="shared" si="1"/>
        <v>2</v>
      </c>
      <c r="J17" s="17" t="str">
        <f>IF($H17=TRUE,$I17*1000+COUNTIFS($H$6:$H17,TRUE,$I$6:$I17,$I17),"")</f>
        <v/>
      </c>
    </row>
    <row r="18" spans="1:10" ht="16.5">
      <c r="A18" s="29">
        <v>13</v>
      </c>
      <c r="B18" s="30" t="s">
        <v>91</v>
      </c>
      <c r="C18" s="31" t="b">
        <v>0</v>
      </c>
      <c r="D18" s="30" t="s">
        <v>99</v>
      </c>
      <c r="E18" s="30"/>
      <c r="F18" s="29"/>
      <c r="G18" s="30"/>
      <c r="H18" s="20" t="b">
        <f t="shared" si="0"/>
        <v>0</v>
      </c>
      <c r="I18" s="17">
        <f t="shared" si="1"/>
        <v>2</v>
      </c>
      <c r="J18" s="17" t="str">
        <f>IF($H18=TRUE,$I18*1000+COUNTIFS($H$6:$H18,TRUE,$I$6:$I18,$I18),"")</f>
        <v/>
      </c>
    </row>
    <row r="19" spans="1:10" ht="16.5">
      <c r="A19" s="32">
        <v>14</v>
      </c>
      <c r="B19" s="33" t="s">
        <v>91</v>
      </c>
      <c r="C19" s="34" t="b">
        <v>0</v>
      </c>
      <c r="D19" s="33" t="s">
        <v>98</v>
      </c>
      <c r="E19" s="33"/>
      <c r="F19" s="32"/>
      <c r="G19" s="33"/>
      <c r="H19" s="20" t="b">
        <f t="shared" si="0"/>
        <v>0</v>
      </c>
      <c r="I19" s="17">
        <f t="shared" si="1"/>
        <v>2</v>
      </c>
      <c r="J19" s="17" t="str">
        <f>IF($H19=TRUE,$I19*1000+COUNTIFS($H$6:$H19,TRUE,$I$6:$I19,$I19),"")</f>
        <v/>
      </c>
    </row>
    <row r="20" spans="1:10" ht="16.5">
      <c r="A20" s="29">
        <v>15</v>
      </c>
      <c r="B20" s="30" t="s">
        <v>91</v>
      </c>
      <c r="C20" s="31" t="b">
        <v>0</v>
      </c>
      <c r="D20" s="30" t="s">
        <v>97</v>
      </c>
      <c r="E20" s="30"/>
      <c r="F20" s="29"/>
      <c r="G20" s="30"/>
      <c r="H20" s="20" t="b">
        <f t="shared" si="0"/>
        <v>0</v>
      </c>
      <c r="I20" s="17">
        <f t="shared" si="1"/>
        <v>2</v>
      </c>
      <c r="J20" s="17" t="str">
        <f>IF($H20=TRUE,$I20*1000+COUNTIFS($H$6:$H20,TRUE,$I$6:$I20,$I20),"")</f>
        <v/>
      </c>
    </row>
    <row r="21" spans="1:10" ht="16.5">
      <c r="A21" s="32">
        <v>16</v>
      </c>
      <c r="B21" s="33" t="s">
        <v>91</v>
      </c>
      <c r="C21" s="34" t="b">
        <v>0</v>
      </c>
      <c r="D21" s="33" t="s">
        <v>96</v>
      </c>
      <c r="E21" s="33"/>
      <c r="F21" s="32"/>
      <c r="G21" s="33"/>
      <c r="H21" s="20" t="b">
        <f t="shared" si="0"/>
        <v>0</v>
      </c>
      <c r="I21" s="17">
        <f t="shared" si="1"/>
        <v>2</v>
      </c>
      <c r="J21" s="17" t="str">
        <f>IF($H21=TRUE,$I21*1000+COUNTIFS($H$6:$H21,TRUE,$I$6:$I21,$I21),"")</f>
        <v/>
      </c>
    </row>
    <row r="22" spans="1:10" ht="16.5">
      <c r="A22" s="29">
        <v>17</v>
      </c>
      <c r="B22" s="30" t="s">
        <v>91</v>
      </c>
      <c r="C22" s="31" t="b">
        <v>0</v>
      </c>
      <c r="D22" s="30" t="s">
        <v>95</v>
      </c>
      <c r="E22" s="30"/>
      <c r="F22" s="29"/>
      <c r="G22" s="30"/>
      <c r="H22" s="20" t="b">
        <f t="shared" si="0"/>
        <v>0</v>
      </c>
      <c r="I22" s="17">
        <f t="shared" si="1"/>
        <v>2</v>
      </c>
      <c r="J22" s="17" t="str">
        <f>IF($H22=TRUE,$I22*1000+COUNTIFS($H$6:$H22,TRUE,$I$6:$I22,$I22),"")</f>
        <v/>
      </c>
    </row>
    <row r="23" spans="1:10" ht="16.5">
      <c r="A23" s="32">
        <v>18</v>
      </c>
      <c r="B23" s="33" t="s">
        <v>91</v>
      </c>
      <c r="C23" s="34" t="b">
        <v>0</v>
      </c>
      <c r="D23" s="33" t="s">
        <v>94</v>
      </c>
      <c r="E23" s="33"/>
      <c r="F23" s="32"/>
      <c r="G23" s="33"/>
      <c r="H23" s="20" t="b">
        <f t="shared" si="0"/>
        <v>0</v>
      </c>
      <c r="I23" s="17">
        <f t="shared" si="1"/>
        <v>2</v>
      </c>
      <c r="J23" s="17" t="str">
        <f>IF($H23=TRUE,$I23*1000+COUNTIFS($H$6:$H23,TRUE,$I$6:$I23,$I23),"")</f>
        <v/>
      </c>
    </row>
    <row r="24" spans="1:10" ht="16.5">
      <c r="A24" s="29">
        <v>19</v>
      </c>
      <c r="B24" s="30" t="s">
        <v>91</v>
      </c>
      <c r="C24" s="31" t="b">
        <v>0</v>
      </c>
      <c r="D24" s="30" t="s">
        <v>93</v>
      </c>
      <c r="E24" s="30"/>
      <c r="F24" s="29"/>
      <c r="G24" s="30"/>
      <c r="H24" s="20" t="b">
        <f t="shared" si="0"/>
        <v>0</v>
      </c>
      <c r="I24" s="17">
        <f t="shared" si="1"/>
        <v>2</v>
      </c>
      <c r="J24" s="17" t="str">
        <f>IF($H24=TRUE,$I24*1000+COUNTIFS($H$6:$H24,TRUE,$I$6:$I24,$I24),"")</f>
        <v/>
      </c>
    </row>
    <row r="25" spans="1:10" ht="16.5">
      <c r="A25" s="32">
        <v>20</v>
      </c>
      <c r="B25" s="33" t="s">
        <v>91</v>
      </c>
      <c r="C25" s="34" t="b">
        <v>0</v>
      </c>
      <c r="D25" s="33" t="s">
        <v>92</v>
      </c>
      <c r="E25" s="33"/>
      <c r="F25" s="32"/>
      <c r="G25" s="33"/>
      <c r="H25" s="20" t="b">
        <f t="shared" si="0"/>
        <v>0</v>
      </c>
      <c r="I25" s="17">
        <f t="shared" si="1"/>
        <v>2</v>
      </c>
      <c r="J25" s="17" t="str">
        <f>IF($H25=TRUE,$I25*1000+COUNTIFS($H$6:$H25,TRUE,$I$6:$I25,$I25),"")</f>
        <v/>
      </c>
    </row>
    <row r="26" spans="1:10" ht="16.5">
      <c r="A26" s="29">
        <v>21</v>
      </c>
      <c r="B26" s="30" t="s">
        <v>91</v>
      </c>
      <c r="C26" s="31" t="b">
        <v>0</v>
      </c>
      <c r="D26" s="30" t="s">
        <v>90</v>
      </c>
      <c r="E26" s="30"/>
      <c r="F26" s="29"/>
      <c r="G26" s="30"/>
      <c r="H26" s="20" t="b">
        <f t="shared" si="0"/>
        <v>0</v>
      </c>
      <c r="I26" s="17">
        <f t="shared" si="1"/>
        <v>2</v>
      </c>
      <c r="J26" s="17" t="str">
        <f>IF($H26=TRUE,$I26*1000+COUNTIFS($H$6:$H26,TRUE,$I$6:$I26,$I26),"")</f>
        <v/>
      </c>
    </row>
    <row r="27" spans="1:10" ht="16.5">
      <c r="A27" s="32">
        <v>22</v>
      </c>
      <c r="B27" s="33" t="s">
        <v>86</v>
      </c>
      <c r="C27" s="34" t="b">
        <v>0</v>
      </c>
      <c r="D27" s="33" t="s">
        <v>89</v>
      </c>
      <c r="E27" s="33"/>
      <c r="F27" s="32"/>
      <c r="G27" s="33"/>
      <c r="H27" s="20" t="b">
        <f t="shared" si="0"/>
        <v>0</v>
      </c>
      <c r="I27" s="17">
        <f t="shared" si="1"/>
        <v>2</v>
      </c>
      <c r="J27" s="17" t="str">
        <f>IF($H27=TRUE,$I27*1000+COUNTIFS($H$6:$H27,TRUE,$I$6:$I27,$I27),"")</f>
        <v/>
      </c>
    </row>
    <row r="28" spans="1:10" ht="16.5">
      <c r="A28" s="29">
        <v>23</v>
      </c>
      <c r="B28" s="30" t="s">
        <v>86</v>
      </c>
      <c r="C28" s="31" t="b">
        <v>0</v>
      </c>
      <c r="D28" s="30" t="s">
        <v>88</v>
      </c>
      <c r="E28" s="30"/>
      <c r="F28" s="29"/>
      <c r="G28" s="30"/>
      <c r="H28" s="20" t="b">
        <f t="shared" si="0"/>
        <v>0</v>
      </c>
      <c r="I28" s="17">
        <f t="shared" si="1"/>
        <v>2</v>
      </c>
      <c r="J28" s="17" t="str">
        <f>IF($H28=TRUE,$I28*1000+COUNTIFS($H$6:$H28,TRUE,$I$6:$I28,$I28),"")</f>
        <v/>
      </c>
    </row>
    <row r="29" spans="1:10" ht="16.5">
      <c r="A29" s="32">
        <v>24</v>
      </c>
      <c r="B29" s="33" t="s">
        <v>86</v>
      </c>
      <c r="C29" s="34" t="b">
        <v>0</v>
      </c>
      <c r="D29" s="33" t="s">
        <v>87</v>
      </c>
      <c r="E29" s="33"/>
      <c r="F29" s="32"/>
      <c r="G29" s="33"/>
      <c r="H29" s="20" t="b">
        <f t="shared" si="0"/>
        <v>0</v>
      </c>
      <c r="I29" s="17">
        <f t="shared" si="1"/>
        <v>2</v>
      </c>
      <c r="J29" s="17" t="str">
        <f>IF($H29=TRUE,$I29*1000+COUNTIFS($H$6:$H29,TRUE,$I$6:$I29,$I29),"")</f>
        <v/>
      </c>
    </row>
    <row r="30" spans="1:10" ht="16.5">
      <c r="A30" s="29">
        <v>25</v>
      </c>
      <c r="B30" s="30" t="s">
        <v>86</v>
      </c>
      <c r="C30" s="31" t="b">
        <v>0</v>
      </c>
      <c r="D30" s="30" t="s">
        <v>85</v>
      </c>
      <c r="E30" s="30"/>
      <c r="F30" s="29"/>
      <c r="G30" s="30"/>
      <c r="H30" s="20" t="b">
        <f t="shared" si="0"/>
        <v>0</v>
      </c>
      <c r="I30" s="17">
        <f t="shared" si="1"/>
        <v>2</v>
      </c>
      <c r="J30" s="17" t="str">
        <f>IF($H30=TRUE,$I30*1000+COUNTIFS($H$6:$H30,TRUE,$I$6:$I30,$I30),"")</f>
        <v/>
      </c>
    </row>
    <row r="31" spans="1:10" ht="16.5">
      <c r="A31" s="32">
        <v>26</v>
      </c>
      <c r="B31" s="33" t="s">
        <v>81</v>
      </c>
      <c r="C31" s="34" t="b">
        <v>0</v>
      </c>
      <c r="D31" s="33" t="s">
        <v>84</v>
      </c>
      <c r="E31" s="33"/>
      <c r="F31" s="32"/>
      <c r="G31" s="33"/>
      <c r="H31" s="20" t="b">
        <f t="shared" si="0"/>
        <v>0</v>
      </c>
      <c r="I31" s="17">
        <f t="shared" si="1"/>
        <v>2</v>
      </c>
      <c r="J31" s="17" t="str">
        <f>IF($H31=TRUE,$I31*1000+COUNTIFS($H$6:$H31,TRUE,$I$6:$I31,$I31),"")</f>
        <v/>
      </c>
    </row>
    <row r="32" spans="1:10" ht="16.5">
      <c r="A32" s="29">
        <v>27</v>
      </c>
      <c r="B32" s="30" t="s">
        <v>81</v>
      </c>
      <c r="C32" s="31" t="b">
        <v>0</v>
      </c>
      <c r="D32" s="30" t="s">
        <v>83</v>
      </c>
      <c r="E32" s="30"/>
      <c r="F32" s="29"/>
      <c r="G32" s="30"/>
      <c r="H32" s="20" t="b">
        <f t="shared" si="0"/>
        <v>0</v>
      </c>
      <c r="I32" s="17">
        <f t="shared" si="1"/>
        <v>2</v>
      </c>
      <c r="J32" s="17" t="str">
        <f>IF($H32=TRUE,$I32*1000+COUNTIFS($H$6:$H32,TRUE,$I$6:$I32,$I32),"")</f>
        <v/>
      </c>
    </row>
    <row r="33" spans="1:10" ht="16.5">
      <c r="A33" s="32">
        <v>28</v>
      </c>
      <c r="B33" s="33" t="s">
        <v>81</v>
      </c>
      <c r="C33" s="34" t="b">
        <v>0</v>
      </c>
      <c r="D33" s="33" t="s">
        <v>82</v>
      </c>
      <c r="E33" s="33"/>
      <c r="F33" s="32"/>
      <c r="G33" s="33"/>
      <c r="H33" s="20" t="b">
        <f t="shared" si="0"/>
        <v>0</v>
      </c>
      <c r="I33" s="17">
        <f t="shared" si="1"/>
        <v>2</v>
      </c>
      <c r="J33" s="17" t="str">
        <f>IF($H33=TRUE,$I33*1000+COUNTIFS($H$6:$H33,TRUE,$I$6:$I33,$I33),"")</f>
        <v/>
      </c>
    </row>
    <row r="34" spans="1:10" ht="16.5">
      <c r="A34" s="29">
        <v>29</v>
      </c>
      <c r="B34" s="30" t="s">
        <v>81</v>
      </c>
      <c r="C34" s="31" t="b">
        <v>0</v>
      </c>
      <c r="D34" s="30" t="s">
        <v>80</v>
      </c>
      <c r="E34" s="30"/>
      <c r="F34" s="29"/>
      <c r="G34" s="30"/>
      <c r="H34" s="20" t="b">
        <f t="shared" si="0"/>
        <v>0</v>
      </c>
      <c r="I34" s="17">
        <f t="shared" si="1"/>
        <v>2</v>
      </c>
      <c r="J34" s="17" t="str">
        <f>IF($H34=TRUE,$I34*1000+COUNTIFS($H$6:$H34,TRUE,$I$6:$I34,$I34),"")</f>
        <v/>
      </c>
    </row>
    <row r="35" spans="1:10" ht="16.5">
      <c r="A35" s="32">
        <v>30</v>
      </c>
      <c r="B35" s="33" t="s">
        <v>76</v>
      </c>
      <c r="C35" s="34" t="b">
        <v>0</v>
      </c>
      <c r="D35" s="33" t="s">
        <v>79</v>
      </c>
      <c r="E35" s="33"/>
      <c r="F35" s="32"/>
      <c r="G35" s="33"/>
      <c r="H35" s="20" t="b">
        <f t="shared" si="0"/>
        <v>0</v>
      </c>
      <c r="I35" s="17">
        <f t="shared" si="1"/>
        <v>2</v>
      </c>
      <c r="J35" s="17" t="str">
        <f>IF($H35=TRUE,$I35*1000+COUNTIFS($H$6:$H35,TRUE,$I$6:$I35,$I35),"")</f>
        <v/>
      </c>
    </row>
    <row r="36" spans="1:10" ht="16.5">
      <c r="A36" s="29">
        <v>31</v>
      </c>
      <c r="B36" s="30" t="s">
        <v>76</v>
      </c>
      <c r="C36" s="31" t="b">
        <v>0</v>
      </c>
      <c r="D36" s="30" t="s">
        <v>78</v>
      </c>
      <c r="E36" s="30"/>
      <c r="F36" s="29"/>
      <c r="G36" s="30"/>
      <c r="H36" s="20" t="b">
        <f t="shared" si="0"/>
        <v>0</v>
      </c>
      <c r="I36" s="17">
        <f t="shared" si="1"/>
        <v>2</v>
      </c>
      <c r="J36" s="17" t="str">
        <f>IF($H36=TRUE,$I36*1000+COUNTIFS($H$6:$H36,TRUE,$I$6:$I36,$I36),"")</f>
        <v/>
      </c>
    </row>
    <row r="37" spans="1:10" ht="16.5">
      <c r="A37" s="32">
        <v>32</v>
      </c>
      <c r="B37" s="33" t="s">
        <v>76</v>
      </c>
      <c r="C37" s="34" t="b">
        <v>0</v>
      </c>
      <c r="D37" s="33" t="s">
        <v>77</v>
      </c>
      <c r="E37" s="33"/>
      <c r="F37" s="32"/>
      <c r="G37" s="33"/>
      <c r="H37" s="20" t="b">
        <f t="shared" si="0"/>
        <v>0</v>
      </c>
      <c r="I37" s="17">
        <f t="shared" si="1"/>
        <v>2</v>
      </c>
      <c r="J37" s="17" t="str">
        <f>IF($H37=TRUE,$I37*1000+COUNTIFS($H$6:$H37,TRUE,$I$6:$I37,$I37),"")</f>
        <v/>
      </c>
    </row>
    <row r="38" spans="1:10" ht="16.5">
      <c r="A38" s="29">
        <v>33</v>
      </c>
      <c r="B38" s="30" t="s">
        <v>76</v>
      </c>
      <c r="C38" s="31" t="b">
        <v>0</v>
      </c>
      <c r="D38" s="30" t="s">
        <v>75</v>
      </c>
      <c r="E38" s="30"/>
      <c r="F38" s="29"/>
      <c r="G38" s="30"/>
      <c r="H38" s="20" t="b">
        <f t="shared" ref="H38:H55" si="2">C38</f>
        <v>0</v>
      </c>
      <c r="I38" s="17">
        <f t="shared" ref="I38:I55" si="3">IF(OR($D38="マンホール蓋開閉器",$D38="点検用ミラー",$D38="点検用ライト",ISNUMBER(SEARCH("管口カメラ",$D38))),1,2)</f>
        <v>2</v>
      </c>
      <c r="J38" s="17" t="str">
        <f>IF($H38=TRUE,$I38*1000+COUNTIFS($H$6:$H38,TRUE,$I$6:$I38,$I38),"")</f>
        <v/>
      </c>
    </row>
    <row r="39" spans="1:10" ht="16.5">
      <c r="A39" s="32">
        <v>34</v>
      </c>
      <c r="B39" s="33" t="s">
        <v>66</v>
      </c>
      <c r="C39" s="34" t="b">
        <v>0</v>
      </c>
      <c r="D39" s="33" t="s">
        <v>74</v>
      </c>
      <c r="E39" s="33"/>
      <c r="F39" s="32"/>
      <c r="G39" s="33"/>
      <c r="H39" s="20" t="b">
        <f t="shared" si="2"/>
        <v>0</v>
      </c>
      <c r="I39" s="17">
        <f t="shared" si="3"/>
        <v>2</v>
      </c>
      <c r="J39" s="17" t="str">
        <f>IF($H39=TRUE,$I39*1000+COUNTIFS($H$6:$H39,TRUE,$I$6:$I39,$I39),"")</f>
        <v/>
      </c>
    </row>
    <row r="40" spans="1:10" ht="16.5">
      <c r="A40" s="29">
        <v>35</v>
      </c>
      <c r="B40" s="30" t="s">
        <v>66</v>
      </c>
      <c r="C40" s="31" t="b">
        <v>0</v>
      </c>
      <c r="D40" s="30" t="s">
        <v>73</v>
      </c>
      <c r="E40" s="30"/>
      <c r="F40" s="29"/>
      <c r="G40" s="30"/>
      <c r="H40" s="20" t="b">
        <f t="shared" si="2"/>
        <v>0</v>
      </c>
      <c r="I40" s="17">
        <f t="shared" si="3"/>
        <v>2</v>
      </c>
      <c r="J40" s="17" t="str">
        <f>IF($H40=TRUE,$I40*1000+COUNTIFS($H$6:$H40,TRUE,$I$6:$I40,$I40),"")</f>
        <v/>
      </c>
    </row>
    <row r="41" spans="1:10" ht="16.5">
      <c r="A41" s="32">
        <v>36</v>
      </c>
      <c r="B41" s="33" t="s">
        <v>66</v>
      </c>
      <c r="C41" s="34" t="b">
        <v>0</v>
      </c>
      <c r="D41" s="33" t="s">
        <v>72</v>
      </c>
      <c r="E41" s="33"/>
      <c r="F41" s="32"/>
      <c r="G41" s="33"/>
      <c r="H41" s="20" t="b">
        <f t="shared" si="2"/>
        <v>0</v>
      </c>
      <c r="I41" s="17">
        <f t="shared" si="3"/>
        <v>2</v>
      </c>
      <c r="J41" s="17" t="str">
        <f>IF($H41=TRUE,$I41*1000+COUNTIFS($H$6:$H41,TRUE,$I$6:$I41,$I41),"")</f>
        <v/>
      </c>
    </row>
    <row r="42" spans="1:10" ht="16.5">
      <c r="A42" s="29">
        <v>37</v>
      </c>
      <c r="B42" s="30" t="s">
        <v>66</v>
      </c>
      <c r="C42" s="31" t="b">
        <v>0</v>
      </c>
      <c r="D42" s="30" t="s">
        <v>71</v>
      </c>
      <c r="E42" s="30"/>
      <c r="F42" s="29"/>
      <c r="G42" s="30"/>
      <c r="H42" s="20" t="b">
        <f t="shared" si="2"/>
        <v>0</v>
      </c>
      <c r="I42" s="17">
        <f t="shared" si="3"/>
        <v>2</v>
      </c>
      <c r="J42" s="17" t="str">
        <f>IF($H42=TRUE,$I42*1000+COUNTIFS($H$6:$H42,TRUE,$I$6:$I42,$I42),"")</f>
        <v/>
      </c>
    </row>
    <row r="43" spans="1:10" ht="16.5">
      <c r="A43" s="32">
        <v>38</v>
      </c>
      <c r="B43" s="33" t="s">
        <v>66</v>
      </c>
      <c r="C43" s="34" t="b">
        <v>0</v>
      </c>
      <c r="D43" s="33" t="s">
        <v>70</v>
      </c>
      <c r="E43" s="33"/>
      <c r="F43" s="32"/>
      <c r="G43" s="33"/>
      <c r="H43" s="20" t="b">
        <f t="shared" si="2"/>
        <v>0</v>
      </c>
      <c r="I43" s="17">
        <f t="shared" si="3"/>
        <v>2</v>
      </c>
      <c r="J43" s="17" t="str">
        <f>IF($H43=TRUE,$I43*1000+COUNTIFS($H$6:$H43,TRUE,$I$6:$I43,$I43),"")</f>
        <v/>
      </c>
    </row>
    <row r="44" spans="1:10" ht="16.5">
      <c r="A44" s="29">
        <v>39</v>
      </c>
      <c r="B44" s="30" t="s">
        <v>66</v>
      </c>
      <c r="C44" s="31" t="b">
        <v>0</v>
      </c>
      <c r="D44" s="30" t="s">
        <v>69</v>
      </c>
      <c r="E44" s="30"/>
      <c r="F44" s="29"/>
      <c r="G44" s="30"/>
      <c r="H44" s="20" t="b">
        <f t="shared" si="2"/>
        <v>0</v>
      </c>
      <c r="I44" s="17">
        <f t="shared" si="3"/>
        <v>2</v>
      </c>
      <c r="J44" s="17" t="str">
        <f>IF($H44=TRUE,$I44*1000+COUNTIFS($H$6:$H44,TRUE,$I$6:$I44,$I44),"")</f>
        <v/>
      </c>
    </row>
    <row r="45" spans="1:10" ht="16.5">
      <c r="A45" s="32">
        <v>40</v>
      </c>
      <c r="B45" s="33" t="s">
        <v>66</v>
      </c>
      <c r="C45" s="34" t="b">
        <v>0</v>
      </c>
      <c r="D45" s="33" t="s">
        <v>68</v>
      </c>
      <c r="E45" s="33"/>
      <c r="F45" s="32"/>
      <c r="G45" s="33"/>
      <c r="H45" s="20" t="b">
        <f t="shared" si="2"/>
        <v>0</v>
      </c>
      <c r="I45" s="17">
        <f t="shared" si="3"/>
        <v>2</v>
      </c>
      <c r="J45" s="17" t="str">
        <f>IF($H45=TRUE,$I45*1000+COUNTIFS($H$6:$H45,TRUE,$I$6:$I45,$I45),"")</f>
        <v/>
      </c>
    </row>
    <row r="46" spans="1:10" ht="16.5">
      <c r="A46" s="29">
        <v>41</v>
      </c>
      <c r="B46" s="30" t="s">
        <v>66</v>
      </c>
      <c r="C46" s="31" t="b">
        <v>0</v>
      </c>
      <c r="D46" s="30" t="s">
        <v>67</v>
      </c>
      <c r="E46" s="30"/>
      <c r="F46" s="29"/>
      <c r="G46" s="30"/>
      <c r="H46" s="20" t="b">
        <f t="shared" si="2"/>
        <v>0</v>
      </c>
      <c r="I46" s="17">
        <f t="shared" si="3"/>
        <v>2</v>
      </c>
      <c r="J46" s="17" t="str">
        <f>IF($H46=TRUE,$I46*1000+COUNTIFS($H$6:$H46,TRUE,$I$6:$I46,$I46),"")</f>
        <v/>
      </c>
    </row>
    <row r="47" spans="1:10" ht="16.5">
      <c r="A47" s="32">
        <v>42</v>
      </c>
      <c r="B47" s="33" t="s">
        <v>66</v>
      </c>
      <c r="C47" s="34" t="b">
        <v>0</v>
      </c>
      <c r="D47" s="33" t="s">
        <v>65</v>
      </c>
      <c r="E47" s="33"/>
      <c r="F47" s="32"/>
      <c r="G47" s="33"/>
      <c r="H47" s="20" t="b">
        <f t="shared" si="2"/>
        <v>0</v>
      </c>
      <c r="I47" s="17">
        <f t="shared" si="3"/>
        <v>2</v>
      </c>
      <c r="J47" s="17" t="str">
        <f>IF($H47=TRUE,$I47*1000+COUNTIFS($H$6:$H47,TRUE,$I$6:$I47,$I47),"")</f>
        <v/>
      </c>
    </row>
    <row r="48" spans="1:10" ht="16.5">
      <c r="A48" s="29">
        <v>43</v>
      </c>
      <c r="B48" s="30" t="s">
        <v>61</v>
      </c>
      <c r="C48" s="31" t="b">
        <v>0</v>
      </c>
      <c r="D48" s="30" t="s">
        <v>64</v>
      </c>
      <c r="E48" s="30"/>
      <c r="F48" s="29"/>
      <c r="G48" s="30"/>
      <c r="H48" s="20" t="b">
        <f t="shared" si="2"/>
        <v>0</v>
      </c>
      <c r="I48" s="17">
        <f t="shared" si="3"/>
        <v>2</v>
      </c>
      <c r="J48" s="17" t="str">
        <f>IF($H48=TRUE,$I48*1000+COUNTIFS($H$6:$H48,TRUE,$I$6:$I48,$I48),"")</f>
        <v/>
      </c>
    </row>
    <row r="49" spans="1:10" ht="16.5">
      <c r="A49" s="32">
        <v>44</v>
      </c>
      <c r="B49" s="33" t="s">
        <v>61</v>
      </c>
      <c r="C49" s="34" t="b">
        <v>0</v>
      </c>
      <c r="D49" s="33" t="s">
        <v>63</v>
      </c>
      <c r="E49" s="33"/>
      <c r="F49" s="32"/>
      <c r="G49" s="33"/>
      <c r="H49" s="20" t="b">
        <f t="shared" si="2"/>
        <v>0</v>
      </c>
      <c r="I49" s="17">
        <f t="shared" si="3"/>
        <v>2</v>
      </c>
      <c r="J49" s="17" t="str">
        <f>IF($H49=TRUE,$I49*1000+COUNTIFS($H$6:$H49,TRUE,$I$6:$I49,$I49),"")</f>
        <v/>
      </c>
    </row>
    <row r="50" spans="1:10" ht="16.5">
      <c r="A50" s="29">
        <v>45</v>
      </c>
      <c r="B50" s="30" t="s">
        <v>61</v>
      </c>
      <c r="C50" s="31" t="b">
        <v>0</v>
      </c>
      <c r="D50" s="30" t="s">
        <v>62</v>
      </c>
      <c r="E50" s="30"/>
      <c r="F50" s="29"/>
      <c r="G50" s="30"/>
      <c r="H50" s="20" t="b">
        <f t="shared" si="2"/>
        <v>0</v>
      </c>
      <c r="I50" s="17">
        <f t="shared" si="3"/>
        <v>2</v>
      </c>
      <c r="J50" s="17" t="str">
        <f>IF($H50=TRUE,$I50*1000+COUNTIFS($H$6:$H50,TRUE,$I$6:$I50,$I50),"")</f>
        <v/>
      </c>
    </row>
    <row r="51" spans="1:10" ht="16.5">
      <c r="A51" s="32">
        <v>46</v>
      </c>
      <c r="B51" s="33" t="s">
        <v>61</v>
      </c>
      <c r="C51" s="34" t="b">
        <v>0</v>
      </c>
      <c r="D51" s="33" t="s">
        <v>60</v>
      </c>
      <c r="E51" s="33"/>
      <c r="F51" s="32"/>
      <c r="G51" s="33"/>
      <c r="H51" s="20" t="b">
        <f t="shared" si="2"/>
        <v>0</v>
      </c>
      <c r="I51" s="17">
        <f t="shared" si="3"/>
        <v>2</v>
      </c>
      <c r="J51" s="17" t="str">
        <f>IF($H51=TRUE,$I51*1000+COUNTIFS($H$6:$H51,TRUE,$I$6:$I51,$I51),"")</f>
        <v/>
      </c>
    </row>
    <row r="52" spans="1:10" ht="24">
      <c r="A52" s="29">
        <v>47</v>
      </c>
      <c r="B52" s="30" t="s">
        <v>56</v>
      </c>
      <c r="C52" s="31" t="b">
        <v>0</v>
      </c>
      <c r="D52" s="30" t="s">
        <v>59</v>
      </c>
      <c r="E52" s="30"/>
      <c r="F52" s="29"/>
      <c r="G52" s="30"/>
      <c r="H52" s="20" t="b">
        <f t="shared" si="2"/>
        <v>0</v>
      </c>
      <c r="I52" s="17">
        <f t="shared" si="3"/>
        <v>2</v>
      </c>
      <c r="J52" s="17" t="str">
        <f>IF($H52=TRUE,$I52*1000+COUNTIFS($H$6:$H52,TRUE,$I$6:$I52,$I52),"")</f>
        <v/>
      </c>
    </row>
    <row r="53" spans="1:10" ht="24">
      <c r="A53" s="32">
        <v>48</v>
      </c>
      <c r="B53" s="33" t="s">
        <v>56</v>
      </c>
      <c r="C53" s="34" t="b">
        <v>0</v>
      </c>
      <c r="D53" s="33" t="s">
        <v>58</v>
      </c>
      <c r="E53" s="33"/>
      <c r="F53" s="32"/>
      <c r="G53" s="33"/>
      <c r="H53" s="20" t="b">
        <f t="shared" si="2"/>
        <v>0</v>
      </c>
      <c r="I53" s="17">
        <f t="shared" si="3"/>
        <v>2</v>
      </c>
      <c r="J53" s="17" t="str">
        <f>IF($H53=TRUE,$I53*1000+COUNTIFS($H$6:$H53,TRUE,$I$6:$I53,$I53),"")</f>
        <v/>
      </c>
    </row>
    <row r="54" spans="1:10" ht="24">
      <c r="A54" s="29">
        <v>49</v>
      </c>
      <c r="B54" s="30" t="s">
        <v>56</v>
      </c>
      <c r="C54" s="31" t="b">
        <v>0</v>
      </c>
      <c r="D54" s="30" t="s">
        <v>57</v>
      </c>
      <c r="E54" s="30"/>
      <c r="F54" s="29"/>
      <c r="G54" s="30"/>
      <c r="H54" s="20" t="b">
        <f t="shared" si="2"/>
        <v>0</v>
      </c>
      <c r="I54" s="17">
        <f t="shared" si="3"/>
        <v>2</v>
      </c>
      <c r="J54" s="17" t="str">
        <f>IF($H54=TRUE,$I54*1000+COUNTIFS($H$6:$H54,TRUE,$I$6:$I54,$I54),"")</f>
        <v/>
      </c>
    </row>
    <row r="55" spans="1:10" ht="24">
      <c r="A55" s="35">
        <v>50</v>
      </c>
      <c r="B55" s="36" t="s">
        <v>56</v>
      </c>
      <c r="C55" s="37" t="b">
        <v>0</v>
      </c>
      <c r="D55" s="36" t="s">
        <v>55</v>
      </c>
      <c r="E55" s="36"/>
      <c r="F55" s="35"/>
      <c r="G55" s="36"/>
      <c r="H55" s="20" t="b">
        <f t="shared" si="2"/>
        <v>0</v>
      </c>
      <c r="I55" s="17">
        <f t="shared" si="3"/>
        <v>2</v>
      </c>
      <c r="J55" s="17" t="str">
        <f>IF($H55=TRUE,$I55*1000+COUNTIFS($H$6:$H55,TRUE,$I$6:$I55,$I55),"")</f>
        <v/>
      </c>
    </row>
  </sheetData>
  <mergeCells count="2">
    <mergeCell ref="A1:G1"/>
    <mergeCell ref="A2:G2"/>
  </mergeCells>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聞き取り票（新）</vt:lpstr>
      <vt:lpstr>資機材チェック</vt:lpstr>
    </vt:vector>
  </TitlesOfParts>
  <Company>JARUS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jarus</dc:creator>
  <cp:lastModifiedBy>菊池 智春</cp:lastModifiedBy>
  <cp:lastPrinted>2026-07-07T06:52:06Z</cp:lastPrinted>
  <dcterms:created xsi:type="dcterms:W3CDTF">2009-04-14T09:41:41Z</dcterms:created>
  <dcterms:modified xsi:type="dcterms:W3CDTF">2026-07-14T04:40:48Z</dcterms:modified>
</cp:coreProperties>
</file>